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4060" windowHeight="14640" tabRatio="518" activeTab="1"/>
  </bookViews>
  <sheets>
    <sheet name="Lorraine 2013" sheetId="1" r:id="rId1"/>
    <sheet name="Grand Est 2013" sheetId="2" r:id="rId2"/>
    <sheet name="Lorraine 2013 (&lt;=18 ans)" sheetId="4" r:id="rId3"/>
    <sheet name="Grand Est 2013(&lt;=18 ans)" sheetId="5" r:id="rId4"/>
    <sheet name="à compléter" sheetId="6" r:id="rId5"/>
  </sheets>
  <definedNames>
    <definedName name="_xlnm._FilterDatabase" localSheetId="1" hidden="1">'Grand Est 2013'!$B$5:$AI$123</definedName>
    <definedName name="_xlnm._FilterDatabase" localSheetId="3" hidden="1">'Grand Est 2013(&lt;=18 ans)'!$B$5:$AI$38</definedName>
    <definedName name="_xlnm._FilterDatabase" localSheetId="0" hidden="1">'Lorraine 2013'!$B$5:$AI$106</definedName>
    <definedName name="_xlnm._FilterDatabase" localSheetId="2" hidden="1">'Lorraine 2013 (&lt;=18 ans)'!$B$5:$AI$37</definedName>
    <definedName name="_xlnm.Print_Titles" localSheetId="1">'Grand Est 2013'!$1:$3</definedName>
    <definedName name="_xlnm.Print_Titles" localSheetId="0">'Lorraine 2013'!$1:$3</definedName>
    <definedName name="_xlnm.Print_Area" localSheetId="0">'Lorraine 2013'!$A$1:$AJ$132</definedName>
  </definedNames>
  <calcPr calcId="125725"/>
</workbook>
</file>

<file path=xl/calcChain.xml><?xml version="1.0" encoding="utf-8"?>
<calcChain xmlns="http://schemas.openxmlformats.org/spreadsheetml/2006/main">
  <c r="F157" i="2"/>
  <c r="E155"/>
  <c r="E147"/>
  <c r="E152"/>
  <c r="B40" i="5"/>
  <c r="E52" i="4"/>
  <c r="C6"/>
  <c r="D6" s="1"/>
  <c r="C10"/>
  <c r="D10" s="1"/>
  <c r="C11"/>
  <c r="D11" s="1"/>
  <c r="C15"/>
  <c r="D15" s="1"/>
  <c r="C17"/>
  <c r="D17" s="1"/>
  <c r="C16"/>
  <c r="D16" s="1"/>
  <c r="C21"/>
  <c r="D21" s="1"/>
  <c r="C25"/>
  <c r="D25" s="1"/>
  <c r="C26"/>
  <c r="D26" s="1"/>
  <c r="C31"/>
  <c r="D31" s="1"/>
  <c r="C30"/>
  <c r="D30" s="1"/>
  <c r="C32"/>
  <c r="D32" s="1"/>
  <c r="C34"/>
  <c r="D34" s="1"/>
  <c r="C33"/>
  <c r="D33" s="1"/>
  <c r="C35"/>
  <c r="D35" s="1"/>
  <c r="C36"/>
  <c r="D36" s="1"/>
  <c r="C37"/>
  <c r="D37" s="1"/>
  <c r="B39"/>
  <c r="L39"/>
  <c r="O39"/>
  <c r="O40" s="1"/>
  <c r="R39"/>
  <c r="U39"/>
  <c r="X39"/>
  <c r="AA39"/>
  <c r="AD39"/>
  <c r="AG39"/>
  <c r="B42"/>
  <c r="F46"/>
  <c r="F47"/>
  <c r="E53"/>
  <c r="E55"/>
  <c r="E54"/>
  <c r="E56"/>
  <c r="E57"/>
  <c r="E58"/>
  <c r="E59"/>
  <c r="E60"/>
  <c r="E61"/>
  <c r="F62"/>
  <c r="C121" i="2"/>
  <c r="D121" s="1"/>
  <c r="C122"/>
  <c r="D122" s="1"/>
  <c r="C95"/>
  <c r="D95" s="1"/>
  <c r="C94"/>
  <c r="D94" s="1"/>
  <c r="C90"/>
  <c r="D90" s="1"/>
  <c r="C84"/>
  <c r="D84" s="1"/>
  <c r="C79"/>
  <c r="D79" s="1"/>
  <c r="C75"/>
  <c r="D75" s="1"/>
  <c r="C73"/>
  <c r="D73" s="1"/>
  <c r="C69"/>
  <c r="D69" s="1"/>
  <c r="C67"/>
  <c r="D67" s="1"/>
  <c r="C64"/>
  <c r="D64" s="1"/>
  <c r="C56"/>
  <c r="D56" s="1"/>
  <c r="C58"/>
  <c r="D58" s="1"/>
  <c r="C38"/>
  <c r="D38" s="1"/>
  <c r="C40"/>
  <c r="D40" s="1"/>
  <c r="C32"/>
  <c r="D32" s="1"/>
  <c r="C30"/>
  <c r="D30" s="1"/>
  <c r="C28"/>
  <c r="D28" s="1"/>
  <c r="C17"/>
  <c r="D17" s="1"/>
  <c r="C16"/>
  <c r="D16" s="1"/>
  <c r="C14"/>
  <c r="D14" s="1"/>
  <c r="C15"/>
  <c r="D15" s="1"/>
  <c r="X40" i="4" l="1"/>
  <c r="L40"/>
  <c r="AD40"/>
  <c r="R40"/>
  <c r="AG40"/>
  <c r="AA40"/>
  <c r="U40"/>
  <c r="E62"/>
  <c r="C104" i="1"/>
  <c r="D104" s="1"/>
  <c r="C106"/>
  <c r="D106" s="1"/>
  <c r="C81"/>
  <c r="D81" s="1"/>
  <c r="C82"/>
  <c r="D82" s="1"/>
  <c r="C68"/>
  <c r="D68" s="1"/>
  <c r="C60"/>
  <c r="D60" s="1"/>
  <c r="C72"/>
  <c r="D72" s="1"/>
  <c r="C67"/>
  <c r="D67" s="1"/>
  <c r="C63"/>
  <c r="D63" s="1"/>
  <c r="C49"/>
  <c r="D49" s="1"/>
  <c r="C50"/>
  <c r="D50" s="1"/>
  <c r="C36"/>
  <c r="D36" s="1"/>
  <c r="C35"/>
  <c r="D35" s="1"/>
  <c r="C34"/>
  <c r="D34" s="1"/>
  <c r="C30"/>
  <c r="D30" s="1"/>
  <c r="C29"/>
  <c r="D29" s="1"/>
  <c r="C16"/>
  <c r="D16" s="1"/>
  <c r="C14"/>
  <c r="D14" s="1"/>
  <c r="C12"/>
  <c r="D12" s="1"/>
  <c r="B125" i="2"/>
  <c r="AG40" i="5"/>
  <c r="AD40"/>
  <c r="AA40"/>
  <c r="X40"/>
  <c r="U40"/>
  <c r="R40"/>
  <c r="O40"/>
  <c r="L40"/>
  <c r="E68"/>
  <c r="E67"/>
  <c r="E66"/>
  <c r="E65"/>
  <c r="E64"/>
  <c r="E63"/>
  <c r="E62"/>
  <c r="E61"/>
  <c r="E60"/>
  <c r="E59"/>
  <c r="E57"/>
  <c r="E56"/>
  <c r="E54"/>
  <c r="E58"/>
  <c r="E55"/>
  <c r="B43"/>
  <c r="F69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27"/>
  <c r="D27" s="1"/>
  <c r="C26"/>
  <c r="D26" s="1"/>
  <c r="C22"/>
  <c r="D22" s="1"/>
  <c r="C21"/>
  <c r="D21" s="1"/>
  <c r="C16"/>
  <c r="D16" s="1"/>
  <c r="C17"/>
  <c r="D17" s="1"/>
  <c r="C15"/>
  <c r="D15" s="1"/>
  <c r="C11"/>
  <c r="D11" s="1"/>
  <c r="C10"/>
  <c r="D10" s="1"/>
  <c r="C6"/>
  <c r="D6" s="1"/>
  <c r="E129" i="1"/>
  <c r="F48" i="5" l="1"/>
  <c r="F49"/>
  <c r="E69"/>
  <c r="L41"/>
  <c r="U41"/>
  <c r="X41"/>
  <c r="AG41"/>
  <c r="R41"/>
  <c r="AD41"/>
  <c r="O41"/>
  <c r="AA41"/>
  <c r="E124" i="1"/>
  <c r="E121"/>
  <c r="B108"/>
  <c r="E123"/>
  <c r="E125"/>
  <c r="E127"/>
  <c r="E122"/>
  <c r="E128"/>
  <c r="E126"/>
  <c r="E130"/>
  <c r="E153" i="2"/>
  <c r="C70"/>
  <c r="C29"/>
  <c r="E140"/>
  <c r="E154"/>
  <c r="E150"/>
  <c r="E148"/>
  <c r="E141"/>
  <c r="E143"/>
  <c r="E145"/>
  <c r="E151"/>
  <c r="E142"/>
  <c r="E146"/>
  <c r="E144"/>
  <c r="E149"/>
  <c r="E156"/>
  <c r="E139"/>
  <c r="L125"/>
  <c r="R125"/>
  <c r="B128"/>
  <c r="B111" i="1"/>
  <c r="AG108"/>
  <c r="X108"/>
  <c r="AA108"/>
  <c r="AD108"/>
  <c r="U108"/>
  <c r="R108"/>
  <c r="O108"/>
  <c r="L108"/>
  <c r="AA125" i="2"/>
  <c r="AG125"/>
  <c r="AD125"/>
  <c r="X125"/>
  <c r="U125"/>
  <c r="O125"/>
  <c r="C105" i="1"/>
  <c r="D105" s="1"/>
  <c r="C103"/>
  <c r="D103" s="1"/>
  <c r="C102"/>
  <c r="D102" s="1"/>
  <c r="C100"/>
  <c r="D100" s="1"/>
  <c r="C86"/>
  <c r="D86" s="1"/>
  <c r="C85"/>
  <c r="D85" s="1"/>
  <c r="C100" i="2"/>
  <c r="D100" s="1"/>
  <c r="C120"/>
  <c r="D120" s="1"/>
  <c r="C123"/>
  <c r="D123" s="1"/>
  <c r="C119"/>
  <c r="D119" s="1"/>
  <c r="C113"/>
  <c r="D113" s="1"/>
  <c r="C118"/>
  <c r="D118" s="1"/>
  <c r="C115"/>
  <c r="D115" s="1"/>
  <c r="C117"/>
  <c r="D117" s="1"/>
  <c r="C112"/>
  <c r="D112" s="1"/>
  <c r="C106"/>
  <c r="D106" s="1"/>
  <c r="C110"/>
  <c r="D110" s="1"/>
  <c r="C111"/>
  <c r="D111" s="1"/>
  <c r="C105"/>
  <c r="D105" s="1"/>
  <c r="C97"/>
  <c r="D97" s="1"/>
  <c r="C93"/>
  <c r="D93" s="1"/>
  <c r="C91"/>
  <c r="D91" s="1"/>
  <c r="D70"/>
  <c r="C68"/>
  <c r="D68" s="1"/>
  <c r="C55"/>
  <c r="D55" s="1"/>
  <c r="C49"/>
  <c r="D49" s="1"/>
  <c r="C52"/>
  <c r="D52" s="1"/>
  <c r="C50"/>
  <c r="D50" s="1"/>
  <c r="C44"/>
  <c r="D44" s="1"/>
  <c r="C26"/>
  <c r="D26" s="1"/>
  <c r="C24"/>
  <c r="D24" s="1"/>
  <c r="C18"/>
  <c r="D18" s="1"/>
  <c r="C9"/>
  <c r="D9" s="1"/>
  <c r="C7"/>
  <c r="D7" s="1"/>
  <c r="C97" i="1"/>
  <c r="D97" s="1"/>
  <c r="C101"/>
  <c r="D101" s="1"/>
  <c r="C96"/>
  <c r="D96" s="1"/>
  <c r="C94"/>
  <c r="D94" s="1"/>
  <c r="C95"/>
  <c r="D95" s="1"/>
  <c r="C90"/>
  <c r="D90" s="1"/>
  <c r="C84"/>
  <c r="D84" s="1"/>
  <c r="C77"/>
  <c r="D77" s="1"/>
  <c r="C70"/>
  <c r="D70" s="1"/>
  <c r="C62"/>
  <c r="D62" s="1"/>
  <c r="C59"/>
  <c r="D59" s="1"/>
  <c r="C57"/>
  <c r="D57" s="1"/>
  <c r="C56"/>
  <c r="D56" s="1"/>
  <c r="C48"/>
  <c r="D48" s="1"/>
  <c r="C41"/>
  <c r="D41" s="1"/>
  <c r="C23"/>
  <c r="D23" s="1"/>
  <c r="C17"/>
  <c r="D17" s="1"/>
  <c r="C11"/>
  <c r="D11" s="1"/>
  <c r="F131"/>
  <c r="E157" i="2" l="1"/>
  <c r="E131" i="1"/>
  <c r="C20" i="2"/>
  <c r="D20" s="1"/>
  <c r="AG126" l="1"/>
  <c r="L109" i="1" l="1"/>
  <c r="L126" i="2"/>
  <c r="O109" i="1"/>
  <c r="R109"/>
  <c r="U109"/>
  <c r="X109"/>
  <c r="AA109"/>
  <c r="AD109"/>
  <c r="AG109"/>
  <c r="AD126" i="2"/>
  <c r="AA126"/>
  <c r="X126"/>
  <c r="U126"/>
  <c r="R126"/>
  <c r="O126"/>
  <c r="C78" l="1"/>
  <c r="D78" s="1"/>
  <c r="C65" i="1" l="1"/>
  <c r="D65" s="1"/>
  <c r="C48" i="2"/>
  <c r="C53"/>
  <c r="D53" s="1"/>
  <c r="C8"/>
  <c r="D8" l="1"/>
  <c r="C15" i="1"/>
  <c r="D15" s="1"/>
  <c r="C69"/>
  <c r="D69" s="1"/>
  <c r="C81" i="2" l="1"/>
  <c r="D81" s="1"/>
  <c r="C116"/>
  <c r="D116" s="1"/>
  <c r="C109"/>
  <c r="D109" s="1"/>
  <c r="C96"/>
  <c r="D96" s="1"/>
  <c r="C63"/>
  <c r="D63" s="1"/>
  <c r="C101"/>
  <c r="D101" s="1"/>
  <c r="C85"/>
  <c r="D85" s="1"/>
  <c r="C76"/>
  <c r="D76" s="1"/>
  <c r="C82"/>
  <c r="D82" s="1"/>
  <c r="C66"/>
  <c r="D66" s="1"/>
  <c r="C35"/>
  <c r="D35" s="1"/>
  <c r="C57"/>
  <c r="D57" s="1"/>
  <c r="D48"/>
  <c r="C37"/>
  <c r="D37" s="1"/>
  <c r="C45"/>
  <c r="D45" s="1"/>
  <c r="C33"/>
  <c r="D33" s="1"/>
  <c r="C31"/>
  <c r="D31" s="1"/>
  <c r="C34"/>
  <c r="D34" s="1"/>
  <c r="C27"/>
  <c r="D27" s="1"/>
  <c r="C25"/>
  <c r="D25" s="1"/>
  <c r="D29"/>
  <c r="C39"/>
  <c r="C114"/>
  <c r="D114" s="1"/>
  <c r="C83"/>
  <c r="D83" s="1"/>
  <c r="C108"/>
  <c r="C107"/>
  <c r="C89"/>
  <c r="C98"/>
  <c r="D98" s="1"/>
  <c r="C92"/>
  <c r="D92" s="1"/>
  <c r="C74"/>
  <c r="D74" s="1"/>
  <c r="C99"/>
  <c r="D99" s="1"/>
  <c r="C65"/>
  <c r="D65" s="1"/>
  <c r="C77"/>
  <c r="D77" s="1"/>
  <c r="C80"/>
  <c r="D80" s="1"/>
  <c r="C59"/>
  <c r="D59" s="1"/>
  <c r="C47"/>
  <c r="D47" s="1"/>
  <c r="C71"/>
  <c r="D71" s="1"/>
  <c r="C36"/>
  <c r="D36" s="1"/>
  <c r="C54"/>
  <c r="D54" s="1"/>
  <c r="C72"/>
  <c r="D72" s="1"/>
  <c r="C46"/>
  <c r="D46" s="1"/>
  <c r="C51"/>
  <c r="D51" s="1"/>
  <c r="C13"/>
  <c r="D13" s="1"/>
  <c r="C19"/>
  <c r="D19" s="1"/>
  <c r="C6"/>
  <c r="C22" i="1"/>
  <c r="D22" s="1"/>
  <c r="C83"/>
  <c r="D83" s="1"/>
  <c r="C92"/>
  <c r="D92" s="1"/>
  <c r="C78"/>
  <c r="D78" s="1"/>
  <c r="C80"/>
  <c r="D80" s="1"/>
  <c r="C66"/>
  <c r="D66" s="1"/>
  <c r="C31"/>
  <c r="D31" s="1"/>
  <c r="C13"/>
  <c r="D13" s="1"/>
  <c r="C98"/>
  <c r="D98" s="1"/>
  <c r="C64"/>
  <c r="D64" s="1"/>
  <c r="C61"/>
  <c r="D61" s="1"/>
  <c r="C58"/>
  <c r="D58" s="1"/>
  <c r="C47"/>
  <c r="D47" s="1"/>
  <c r="C46"/>
  <c r="D46" s="1"/>
  <c r="C32"/>
  <c r="D32" s="1"/>
  <c r="C27"/>
  <c r="D27" s="1"/>
  <c r="C28"/>
  <c r="D28" s="1"/>
  <c r="C79"/>
  <c r="C71"/>
  <c r="D71" s="1"/>
  <c r="C91"/>
  <c r="C99"/>
  <c r="D99" s="1"/>
  <c r="C76"/>
  <c r="C93"/>
  <c r="D93" s="1"/>
  <c r="C42"/>
  <c r="D42" s="1"/>
  <c r="C33"/>
  <c r="D33" s="1"/>
  <c r="C51"/>
  <c r="D51" s="1"/>
  <c r="C45"/>
  <c r="D45" s="1"/>
  <c r="C55"/>
  <c r="C43"/>
  <c r="D43" s="1"/>
  <c r="C37"/>
  <c r="D37" s="1"/>
  <c r="C44"/>
  <c r="D44" s="1"/>
  <c r="C21"/>
  <c r="D21" s="1"/>
  <c r="C24"/>
  <c r="D24" s="1"/>
  <c r="C25"/>
  <c r="D25" s="1"/>
  <c r="C26"/>
  <c r="D26" s="1"/>
  <c r="C7"/>
  <c r="D7" s="1"/>
  <c r="C6"/>
  <c r="F115" l="1"/>
  <c r="F133" i="2"/>
  <c r="D91" i="1"/>
  <c r="F116"/>
  <c r="D6"/>
  <c r="F134" i="2"/>
  <c r="D6"/>
  <c r="D39"/>
  <c r="D108"/>
  <c r="D107"/>
  <c r="D55" i="1"/>
  <c r="D89" i="2"/>
  <c r="D76" i="1"/>
  <c r="D79"/>
</calcChain>
</file>

<file path=xl/sharedStrings.xml><?xml version="1.0" encoding="utf-8"?>
<sst xmlns="http://schemas.openxmlformats.org/spreadsheetml/2006/main" count="2951" uniqueCount="359">
  <si>
    <t>NOM</t>
  </si>
  <si>
    <t>Prénom</t>
  </si>
  <si>
    <t>Licence</t>
  </si>
  <si>
    <t>GREMILLET</t>
  </si>
  <si>
    <t>Alexandre</t>
  </si>
  <si>
    <t>Matthieu</t>
  </si>
  <si>
    <t>NCB 056371</t>
  </si>
  <si>
    <t>Cat</t>
  </si>
  <si>
    <t>Exp</t>
  </si>
  <si>
    <t>S1</t>
  </si>
  <si>
    <t>Jérémy</t>
  </si>
  <si>
    <t>CLUB</t>
  </si>
  <si>
    <t>PETITJEAN</t>
  </si>
  <si>
    <t>Charlie</t>
  </si>
  <si>
    <t>AMVHV</t>
  </si>
  <si>
    <t>ETLB</t>
  </si>
  <si>
    <t>TCVB</t>
  </si>
  <si>
    <t>ANCEL</t>
  </si>
  <si>
    <t>David</t>
  </si>
  <si>
    <t>S2</t>
  </si>
  <si>
    <t>COLIN</t>
  </si>
  <si>
    <t>MC La Bressaude</t>
  </si>
  <si>
    <t>NICOT</t>
  </si>
  <si>
    <t>Kevin</t>
  </si>
  <si>
    <t>MC Stanislas</t>
  </si>
  <si>
    <t>NCB 175730</t>
  </si>
  <si>
    <t>Stéphane</t>
  </si>
  <si>
    <t>POIROT</t>
  </si>
  <si>
    <t>BIENTZ</t>
  </si>
  <si>
    <t>Nicolas</t>
  </si>
  <si>
    <t>CUNAT</t>
  </si>
  <si>
    <t>Jérôme</t>
  </si>
  <si>
    <t>Jonathan</t>
  </si>
  <si>
    <t>Hervé</t>
  </si>
  <si>
    <t>Gael</t>
  </si>
  <si>
    <t>GALLAND</t>
  </si>
  <si>
    <t>Jannic</t>
  </si>
  <si>
    <t>VARIN</t>
  </si>
  <si>
    <t>Maxime</t>
  </si>
  <si>
    <t>S3+</t>
  </si>
  <si>
    <t>Eric</t>
  </si>
  <si>
    <t>Marc</t>
  </si>
  <si>
    <t>VINCENT</t>
  </si>
  <si>
    <t>Joachim</t>
  </si>
  <si>
    <t>S3</t>
  </si>
  <si>
    <t>ANTOINE</t>
  </si>
  <si>
    <t>NAFZIGER</t>
  </si>
  <si>
    <t>SCHMITZ</t>
  </si>
  <si>
    <t>Jean Paul</t>
  </si>
  <si>
    <t>BRABANT</t>
  </si>
  <si>
    <t>Frédéric</t>
  </si>
  <si>
    <t>Didier</t>
  </si>
  <si>
    <t>Jacques</t>
  </si>
  <si>
    <t>LAHEURTE</t>
  </si>
  <si>
    <t>LAUCHER</t>
  </si>
  <si>
    <t>Valentin</t>
  </si>
  <si>
    <t>ANDREUX</t>
  </si>
  <si>
    <t>S4</t>
  </si>
  <si>
    <t>THOMAS</t>
  </si>
  <si>
    <t>Pierre</t>
  </si>
  <si>
    <t>FOLMER</t>
  </si>
  <si>
    <t>GUICHARD</t>
  </si>
  <si>
    <t>Christian</t>
  </si>
  <si>
    <t>NCB130205</t>
  </si>
  <si>
    <t>MOUGEL</t>
  </si>
  <si>
    <t>Léo</t>
  </si>
  <si>
    <t>RIEFENSTAHL</t>
  </si>
  <si>
    <t>Nb points</t>
  </si>
  <si>
    <t>Catégorie S1</t>
  </si>
  <si>
    <t>Catégorie Expert</t>
  </si>
  <si>
    <t>Catégorie S2</t>
  </si>
  <si>
    <t>Catégorie S3+</t>
  </si>
  <si>
    <t>Catégorie S3</t>
  </si>
  <si>
    <t>Catégorie S4</t>
  </si>
  <si>
    <t>Place</t>
  </si>
  <si>
    <t>Pts Champ</t>
  </si>
  <si>
    <t>Total N</t>
  </si>
  <si>
    <t>Total N-1</t>
  </si>
  <si>
    <t>Classement</t>
  </si>
  <si>
    <t>Thierry</t>
  </si>
  <si>
    <t>VIOLINI</t>
  </si>
  <si>
    <t>MC Saint Mihel</t>
  </si>
  <si>
    <t>Total/course</t>
  </si>
  <si>
    <t>Pilotes</t>
  </si>
  <si>
    <t>Catégorie S4+</t>
  </si>
  <si>
    <t>LIGUE</t>
  </si>
  <si>
    <t>Lorraine</t>
  </si>
  <si>
    <t>PACALIS</t>
  </si>
  <si>
    <t>NCB 160314</t>
  </si>
  <si>
    <t>BAILLY</t>
  </si>
  <si>
    <t>NJC 142034</t>
  </si>
  <si>
    <t>CROVISIER</t>
  </si>
  <si>
    <t>Julien</t>
  </si>
  <si>
    <t>NCB 148729</t>
  </si>
  <si>
    <t>MARCHAL</t>
  </si>
  <si>
    <t>NCB 235296</t>
  </si>
  <si>
    <t>KRIEGER</t>
  </si>
  <si>
    <t>MC Saint Dié</t>
  </si>
  <si>
    <t>NCB 034071</t>
  </si>
  <si>
    <t>DENET</t>
  </si>
  <si>
    <t>NCB 174503</t>
  </si>
  <si>
    <t>Joel</t>
  </si>
  <si>
    <t>NCB 019775</t>
  </si>
  <si>
    <t>NCB 151263</t>
  </si>
  <si>
    <t>NCB 218581</t>
  </si>
  <si>
    <t>NCB 216874</t>
  </si>
  <si>
    <t>NCB 216870</t>
  </si>
  <si>
    <t>Antoine</t>
  </si>
  <si>
    <t>NCB 235298</t>
  </si>
  <si>
    <t>Luc</t>
  </si>
  <si>
    <t>NCB 081896</t>
  </si>
  <si>
    <t>S4+</t>
  </si>
  <si>
    <t>NCB 202016</t>
  </si>
  <si>
    <t>NCB 220715</t>
  </si>
  <si>
    <t>Baptiste</t>
  </si>
  <si>
    <t>NCB 234370</t>
  </si>
  <si>
    <t>Louis</t>
  </si>
  <si>
    <t>NCB 234487</t>
  </si>
  <si>
    <t>RAUCH</t>
  </si>
  <si>
    <t>Juergen</t>
  </si>
  <si>
    <t>NCB 080498</t>
  </si>
  <si>
    <t>René</t>
  </si>
  <si>
    <t>VRANJAC</t>
  </si>
  <si>
    <t>Robert</t>
  </si>
  <si>
    <t>NCB 209295</t>
  </si>
  <si>
    <t>PICCAMIGLIO</t>
  </si>
  <si>
    <t>Jean Louis</t>
  </si>
  <si>
    <t>NCB 019419</t>
  </si>
  <si>
    <t>MARTIN</t>
  </si>
  <si>
    <t>Guillaume</t>
  </si>
  <si>
    <t>PERRIN</t>
  </si>
  <si>
    <t>Simon</t>
  </si>
  <si>
    <t>NCB 209997</t>
  </si>
  <si>
    <t>BONTEMPS</t>
  </si>
  <si>
    <t>Daniel</t>
  </si>
  <si>
    <t>NCB 202564</t>
  </si>
  <si>
    <t>Romain</t>
  </si>
  <si>
    <t>NJC 235373</t>
  </si>
  <si>
    <t>FEIDT</t>
  </si>
  <si>
    <t>Trial 70</t>
  </si>
  <si>
    <t>Franche Comté</t>
  </si>
  <si>
    <t>NCB 059073</t>
  </si>
  <si>
    <t>Alsace</t>
  </si>
  <si>
    <t>Champagne</t>
  </si>
  <si>
    <t>TABOURET</t>
  </si>
  <si>
    <t>Emmanuel</t>
  </si>
  <si>
    <t>MC Haut Saonois</t>
  </si>
  <si>
    <t>NCB 022679</t>
  </si>
  <si>
    <t>CHAROY</t>
  </si>
  <si>
    <t>Armand</t>
  </si>
  <si>
    <t>NJC 219079</t>
  </si>
  <si>
    <t>Pascal</t>
  </si>
  <si>
    <t>PAULO</t>
  </si>
  <si>
    <t>NCB 213197</t>
  </si>
  <si>
    <t>Martin</t>
  </si>
  <si>
    <t>RIEGER</t>
  </si>
  <si>
    <t>Denis</t>
  </si>
  <si>
    <t>MC Ban de la Roche</t>
  </si>
  <si>
    <t>MC Andlau</t>
  </si>
  <si>
    <t>VIROT</t>
  </si>
  <si>
    <t>NCB 215825</t>
  </si>
  <si>
    <t>NCB 218329</t>
  </si>
  <si>
    <t>NCB 200198</t>
  </si>
  <si>
    <t>NJC 200200</t>
  </si>
  <si>
    <t>NCB 192504</t>
  </si>
  <si>
    <t>NCB 203120</t>
  </si>
  <si>
    <t>NCB 037880</t>
  </si>
  <si>
    <t>NCB 007022</t>
  </si>
  <si>
    <t>NCB 005010</t>
  </si>
  <si>
    <t>NCB 138609</t>
  </si>
  <si>
    <t>NCB 007609</t>
  </si>
  <si>
    <t>NCB 082005</t>
  </si>
  <si>
    <t>NCB 178289</t>
  </si>
  <si>
    <t>NCB 081748</t>
  </si>
  <si>
    <t>NCB 082202</t>
  </si>
  <si>
    <t>Mickael</t>
  </si>
  <si>
    <t>NCB 149500</t>
  </si>
  <si>
    <t>NCB 213344</t>
  </si>
  <si>
    <t>KRIEGUER</t>
  </si>
  <si>
    <t>GRANDEMANGE</t>
  </si>
  <si>
    <t>NCB 020835</t>
  </si>
  <si>
    <t>NCB 010125</t>
  </si>
  <si>
    <t>Pilotes licenciés inscrits au moins 1 fois</t>
  </si>
  <si>
    <t>Année de naissance</t>
  </si>
  <si>
    <t>NCB 209872</t>
  </si>
  <si>
    <t>NCB 210001</t>
  </si>
  <si>
    <t>Taux de participation</t>
  </si>
  <si>
    <t>NCB 085006</t>
  </si>
  <si>
    <t>Moins de 14 ans</t>
  </si>
  <si>
    <t>Moins de 18 ans</t>
  </si>
  <si>
    <t>TOUSSAINT</t>
  </si>
  <si>
    <t>Davy</t>
  </si>
  <si>
    <t>DUPUIS</t>
  </si>
  <si>
    <t xml:space="preserve"> Ans    Moyenne d'âge des pilotes</t>
  </si>
  <si>
    <t>NCB 064613</t>
  </si>
  <si>
    <t>Pilote le plus agé</t>
  </si>
  <si>
    <t>Pilote le plus jeune</t>
  </si>
  <si>
    <t>CLASSEMENT DES EPREUVES PAR RAPPORT AU NOMBRE DE PARTICIPANTS</t>
  </si>
  <si>
    <t xml:space="preserve"> Ans     Moyenne d'âge des pilotes</t>
  </si>
  <si>
    <t>Club</t>
  </si>
  <si>
    <t>Nbre de Pilotes</t>
  </si>
  <si>
    <t>Nbre de points</t>
  </si>
  <si>
    <t>Nbre total de points attribués</t>
  </si>
  <si>
    <t>Points</t>
  </si>
  <si>
    <t>Sous total selection</t>
  </si>
  <si>
    <t>TOTAL</t>
  </si>
  <si>
    <t>Sous total sélection</t>
  </si>
  <si>
    <t>Nbre de points marqués</t>
  </si>
  <si>
    <t>Pilotes ayant participés à toutes les courses</t>
  </si>
  <si>
    <t>Nbre de pilotes en 2011</t>
  </si>
  <si>
    <t>CLASSEMENT GENERAL DES CLUBS</t>
  </si>
  <si>
    <t>Nancy (17/03)</t>
  </si>
  <si>
    <t>CHAMPIONNAT GRAND EST 2013</t>
  </si>
  <si>
    <t>CHAMPIONNAT DE LORRAINE 2013</t>
  </si>
  <si>
    <t xml:space="preserve">Barbey-Serroux (14/04) </t>
  </si>
  <si>
    <t>ETLB (26/05)</t>
  </si>
  <si>
    <t>Granges (02/06)</t>
  </si>
  <si>
    <t>Niedermoschwir (16/06)</t>
  </si>
  <si>
    <t>Echenoz (23/06)</t>
  </si>
  <si>
    <t>La Bressaude (25/08)</t>
  </si>
  <si>
    <t>Vertus (26/10)</t>
  </si>
  <si>
    <t>CLAUDE</t>
  </si>
  <si>
    <t>Bertrand</t>
  </si>
  <si>
    <t>NCB 006847</t>
  </si>
  <si>
    <t>WEIGEL</t>
  </si>
  <si>
    <t>Brice</t>
  </si>
  <si>
    <t>NCB 147842</t>
  </si>
  <si>
    <t>NCB 082006</t>
  </si>
  <si>
    <t>NCB 016638</t>
  </si>
  <si>
    <t>Françis</t>
  </si>
  <si>
    <t>MOLINIE</t>
  </si>
  <si>
    <t>NCB 215796</t>
  </si>
  <si>
    <t>DORIDANT</t>
  </si>
  <si>
    <t>NCB 243199</t>
  </si>
  <si>
    <t>XOLIN</t>
  </si>
  <si>
    <t>NCB 235392</t>
  </si>
  <si>
    <t>BLANDIN</t>
  </si>
  <si>
    <t>Sébastien</t>
  </si>
  <si>
    <t>TP55</t>
  </si>
  <si>
    <t>NCB 128301</t>
  </si>
  <si>
    <t>HERGUEUX</t>
  </si>
  <si>
    <t>Benoît</t>
  </si>
  <si>
    <t>NCB 239516</t>
  </si>
  <si>
    <t>LEVAL</t>
  </si>
  <si>
    <t>Florian</t>
  </si>
  <si>
    <t>CHRISTOPH</t>
  </si>
  <si>
    <t>Claude</t>
  </si>
  <si>
    <t>NCB 246757</t>
  </si>
  <si>
    <t>NCB 235283</t>
  </si>
  <si>
    <t>COLNET</t>
  </si>
  <si>
    <t>Lucas</t>
  </si>
  <si>
    <t>Dimitri</t>
  </si>
  <si>
    <t>NCB 130205</t>
  </si>
  <si>
    <t>NCB 252179</t>
  </si>
  <si>
    <t>NCB 186922</t>
  </si>
  <si>
    <t>NCB 253070</t>
  </si>
  <si>
    <t>Mc La Bressaude</t>
  </si>
  <si>
    <t>UM Marne</t>
  </si>
  <si>
    <t>NCB 009459</t>
  </si>
  <si>
    <t>Bretrand</t>
  </si>
  <si>
    <t>PETITDEMANGE</t>
  </si>
  <si>
    <t>Michel</t>
  </si>
  <si>
    <t>NTCP 019288</t>
  </si>
  <si>
    <t>NICTOU</t>
  </si>
  <si>
    <t>NCB 253194</t>
  </si>
  <si>
    <t>NCB 213345</t>
  </si>
  <si>
    <t>POSTIF</t>
  </si>
  <si>
    <t>Fabien</t>
  </si>
  <si>
    <t>NCB 109163</t>
  </si>
  <si>
    <t>MARCK</t>
  </si>
  <si>
    <t>NCB 252456</t>
  </si>
  <si>
    <t>Luduvine</t>
  </si>
  <si>
    <t>NCB 240186</t>
  </si>
  <si>
    <t>NCB 246758</t>
  </si>
  <si>
    <t>PERTERLE</t>
  </si>
  <si>
    <t>NCB 215725</t>
  </si>
  <si>
    <t>NCB 049665</t>
  </si>
  <si>
    <t>Abd</t>
  </si>
  <si>
    <t>Nbre de pilotes en 2012</t>
  </si>
  <si>
    <t>MC La bressaude</t>
  </si>
  <si>
    <t>Mazel MC</t>
  </si>
  <si>
    <t>MC Faulx</t>
  </si>
  <si>
    <t>Moto Centre Alsace</t>
  </si>
  <si>
    <t>FEIDT Martin (60 ans)</t>
  </si>
  <si>
    <t>MARCK Pierre (10 ans)</t>
  </si>
  <si>
    <t>SCHMITZ Jean Paul (56 ans)</t>
  </si>
  <si>
    <t>CHAMPIONNAT DE LORRAINE 2013 (moins de 18 ans)</t>
  </si>
  <si>
    <t>CHAMPIONNAT GRAND EST 2013 (moins de 18 ans)</t>
  </si>
  <si>
    <t>Prenom</t>
  </si>
  <si>
    <t>Ligue</t>
  </si>
  <si>
    <t>N° licence</t>
  </si>
  <si>
    <t>MOTO CENTRE ALSACE</t>
  </si>
  <si>
    <t>Catégorie</t>
  </si>
  <si>
    <t>ROLDOS</t>
  </si>
  <si>
    <t>NCB 160841</t>
  </si>
  <si>
    <t>Abs</t>
  </si>
  <si>
    <t>NCB 081409</t>
  </si>
  <si>
    <t>POIRIER</t>
  </si>
  <si>
    <t>Valantin</t>
  </si>
  <si>
    <t>NCB 139683</t>
  </si>
  <si>
    <t>PIERREL</t>
  </si>
  <si>
    <t>NCA 019495</t>
  </si>
  <si>
    <t>VAXELAIRE</t>
  </si>
  <si>
    <t>Gerald</t>
  </si>
  <si>
    <t>NCB 039562</t>
  </si>
  <si>
    <t>NCB 019772</t>
  </si>
  <si>
    <t>AUBERT</t>
  </si>
  <si>
    <t>Kévin</t>
  </si>
  <si>
    <t>NCB 162738</t>
  </si>
  <si>
    <t>NCB 106709</t>
  </si>
  <si>
    <t>Thomas</t>
  </si>
  <si>
    <t>NCB en cours</t>
  </si>
  <si>
    <t>Cat S3</t>
  </si>
  <si>
    <t>HC</t>
  </si>
  <si>
    <t>Regis</t>
  </si>
  <si>
    <t>NCB 199683</t>
  </si>
  <si>
    <t>Christophe</t>
  </si>
  <si>
    <t>NCA 019494</t>
  </si>
  <si>
    <t>MANGIN</t>
  </si>
  <si>
    <t>NCB 176663</t>
  </si>
  <si>
    <t>Cat S3+</t>
  </si>
  <si>
    <t>LAROCHE</t>
  </si>
  <si>
    <t>Remy</t>
  </si>
  <si>
    <t>NCB 235272</t>
  </si>
  <si>
    <t>LAGARDE</t>
  </si>
  <si>
    <t>NCB 122248</t>
  </si>
  <si>
    <t>LEONARD</t>
  </si>
  <si>
    <t>Jean-Jacques</t>
  </si>
  <si>
    <t>NCB 209852</t>
  </si>
  <si>
    <t>Cat S4+</t>
  </si>
  <si>
    <t>Patrice</t>
  </si>
  <si>
    <t>Lilian</t>
  </si>
  <si>
    <t>NJ2 232490</t>
  </si>
  <si>
    <t>Jean Luc</t>
  </si>
  <si>
    <t>NCB 018255</t>
  </si>
  <si>
    <t>NCB 140382</t>
  </si>
  <si>
    <t>Gérald</t>
  </si>
  <si>
    <t>NCA 039562</t>
  </si>
  <si>
    <t>JOLLY</t>
  </si>
  <si>
    <t>HUMBERT</t>
  </si>
  <si>
    <t>Sylvère</t>
  </si>
  <si>
    <t>Gazelec</t>
  </si>
  <si>
    <t>NCB 130737</t>
  </si>
  <si>
    <t>Philippe</t>
  </si>
  <si>
    <t>NCB 024235</t>
  </si>
  <si>
    <t>WAGNER</t>
  </si>
  <si>
    <t>MC Munster</t>
  </si>
  <si>
    <t>Régis</t>
  </si>
  <si>
    <t>NCB 019494</t>
  </si>
  <si>
    <t>DEREMARQUE</t>
  </si>
  <si>
    <t>MC Neuville</t>
  </si>
  <si>
    <t>NCB 154364</t>
  </si>
  <si>
    <t>OLRY</t>
  </si>
  <si>
    <t>NCB 197160</t>
  </si>
  <si>
    <t>CHIPRET</t>
  </si>
  <si>
    <t>Raphael</t>
  </si>
  <si>
    <t>MC Saint Remy</t>
  </si>
  <si>
    <t>NCB 155285</t>
  </si>
  <si>
    <t>Jean Jacques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</si>
</sst>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47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12"/>
      <color indexed="8"/>
      <name val="Comic Sans MS"/>
      <family val="4"/>
    </font>
    <font>
      <sz val="18"/>
      <color indexed="8"/>
      <name val="Comic Sans MS"/>
      <family val="4"/>
    </font>
    <font>
      <sz val="12"/>
      <color indexed="12"/>
      <name val="Comic Sans MS"/>
      <family val="4"/>
    </font>
    <font>
      <i/>
      <sz val="12"/>
      <color indexed="17"/>
      <name val="Comic Sans MS"/>
      <family val="4"/>
    </font>
    <font>
      <sz val="12"/>
      <color indexed="10"/>
      <name val="Comic Sans MS"/>
      <family val="4"/>
    </font>
    <font>
      <sz val="8"/>
      <name val="Calibri"/>
      <family val="2"/>
    </font>
    <font>
      <b/>
      <sz val="14"/>
      <color indexed="8"/>
      <name val="Comic Sans MS"/>
      <family val="4"/>
    </font>
    <font>
      <sz val="12"/>
      <name val="Comic Sans MS"/>
      <family val="4"/>
    </font>
    <font>
      <sz val="12"/>
      <color rgb="FFFF0000"/>
      <name val="Comic Sans MS"/>
      <family val="4"/>
    </font>
    <font>
      <i/>
      <sz val="12"/>
      <color rgb="FF009900"/>
      <name val="Comic Sans MS"/>
      <family val="4"/>
    </font>
    <font>
      <sz val="12"/>
      <color rgb="FF009900"/>
      <name val="Comic Sans MS"/>
      <family val="4"/>
    </font>
    <font>
      <sz val="12"/>
      <color rgb="FF0000FF"/>
      <name val="Comic Sans MS"/>
      <family val="4"/>
    </font>
    <font>
      <i/>
      <sz val="12"/>
      <color rgb="FF0000FF"/>
      <name val="Comic Sans MS"/>
      <family val="4"/>
    </font>
    <font>
      <b/>
      <sz val="12"/>
      <color indexed="10"/>
      <name val="Comic Sans MS"/>
      <family val="4"/>
    </font>
    <font>
      <sz val="11"/>
      <color indexed="8"/>
      <name val="Comic Sans MS"/>
      <family val="4"/>
    </font>
    <font>
      <sz val="12"/>
      <color rgb="FF00B0F0"/>
      <name val="Comic Sans MS"/>
      <family val="4"/>
    </font>
    <font>
      <sz val="48"/>
      <color rgb="FFC00000"/>
      <name val="Edo SZ"/>
    </font>
    <font>
      <b/>
      <sz val="12"/>
      <color indexed="8"/>
      <name val="Comic Sans MS"/>
      <family val="4"/>
    </font>
    <font>
      <sz val="12"/>
      <color rgb="FF000000"/>
      <name val="Comic Sans MS"/>
      <family val="4"/>
    </font>
    <font>
      <sz val="11"/>
      <color rgb="FFFF0000"/>
      <name val="Calibri"/>
      <family val="2"/>
      <scheme val="minor"/>
    </font>
    <font>
      <b/>
      <sz val="14"/>
      <color rgb="FF0000FF"/>
      <name val="Comic Sans MS"/>
      <family val="4"/>
    </font>
    <font>
      <sz val="11"/>
      <color rgb="FF0000FF"/>
      <name val="Calibri"/>
      <family val="2"/>
      <scheme val="minor"/>
    </font>
    <font>
      <b/>
      <sz val="14"/>
      <color rgb="FFFF0000"/>
      <name val="Comic Sans MS"/>
      <family val="4"/>
    </font>
    <font>
      <sz val="14"/>
      <color rgb="FFFF0000"/>
      <name val="Comic Sans MS"/>
      <family val="4"/>
    </font>
    <font>
      <sz val="14"/>
      <color rgb="FFFF0000"/>
      <name val="Calibri"/>
      <family val="2"/>
      <scheme val="minor"/>
    </font>
    <font>
      <sz val="14"/>
      <color rgb="FF0000FF"/>
      <name val="Comic Sans MS"/>
      <family val="4"/>
    </font>
    <font>
      <b/>
      <sz val="14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rgb="FF0000FF"/>
      <name val="Comic Sans MS"/>
      <family val="4"/>
    </font>
    <font>
      <i/>
      <sz val="14"/>
      <name val="Comic Sans MS"/>
      <family val="4"/>
    </font>
    <font>
      <i/>
      <sz val="11"/>
      <name val="Calibri"/>
      <family val="2"/>
      <scheme val="minor"/>
    </font>
    <font>
      <sz val="14"/>
      <color rgb="FF009900"/>
      <name val="Comic Sans MS"/>
      <family val="4"/>
    </font>
    <font>
      <b/>
      <sz val="11"/>
      <color rgb="FF0000FF"/>
      <name val="Calibri"/>
      <family val="2"/>
      <scheme val="minor"/>
    </font>
    <font>
      <b/>
      <sz val="12"/>
      <color rgb="FFFF0000"/>
      <name val="Comic Sans MS"/>
      <family val="4"/>
    </font>
    <font>
      <sz val="16"/>
      <color rgb="FFFF0000"/>
      <name val="Comic Sans MS"/>
      <family val="4"/>
    </font>
    <font>
      <sz val="16"/>
      <color theme="1"/>
      <name val="Calibri"/>
      <family val="2"/>
      <scheme val="minor"/>
    </font>
    <font>
      <sz val="18"/>
      <color rgb="FFFF0000"/>
      <name val="Comic Sans MS"/>
      <family val="4"/>
    </font>
    <font>
      <sz val="18"/>
      <color theme="1"/>
      <name val="Calibri"/>
      <family val="2"/>
      <scheme val="minor"/>
    </font>
    <font>
      <i/>
      <sz val="12"/>
      <color indexed="10"/>
      <name val="Comic Sans MS"/>
      <family val="4"/>
    </font>
    <font>
      <i/>
      <sz val="12"/>
      <name val="Comic Sans MS"/>
      <family val="4"/>
    </font>
    <font>
      <i/>
      <sz val="12"/>
      <name val="Calibri"/>
      <family val="2"/>
      <scheme val="minor"/>
    </font>
    <font>
      <i/>
      <sz val="12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349"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1" fillId="5" borderId="12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4" fillId="3" borderId="0" xfId="0" applyFont="1" applyFill="1"/>
    <xf numFmtId="0" fontId="19" fillId="3" borderId="0" xfId="0" applyFont="1" applyFill="1"/>
    <xf numFmtId="0" fontId="14" fillId="5" borderId="15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36" fillId="7" borderId="21" xfId="0" applyNumberFormat="1" applyFont="1" applyFill="1" applyBorder="1" applyAlignment="1">
      <alignment horizontal="center" vertical="center"/>
    </xf>
    <xf numFmtId="0" fontId="27" fillId="7" borderId="21" xfId="0" applyNumberFormat="1" applyFont="1" applyFill="1" applyBorder="1" applyAlignment="1">
      <alignment horizontal="center" vertical="center"/>
    </xf>
    <xf numFmtId="0" fontId="29" fillId="7" borderId="21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27" fillId="7" borderId="30" xfId="0" applyFont="1" applyFill="1" applyBorder="1" applyAlignment="1">
      <alignment horizontal="center" vertical="center"/>
    </xf>
    <xf numFmtId="0" fontId="36" fillId="7" borderId="18" xfId="0" applyNumberFormat="1" applyFont="1" applyFill="1" applyBorder="1" applyAlignment="1">
      <alignment horizontal="center" vertical="center"/>
    </xf>
    <xf numFmtId="0" fontId="29" fillId="7" borderId="28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9" fillId="3" borderId="6" xfId="0" applyNumberFormat="1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0" xfId="0" applyFill="1"/>
    <xf numFmtId="0" fontId="6" fillId="0" borderId="15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29" fillId="5" borderId="23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7" fillId="7" borderId="44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/>
    </xf>
    <xf numFmtId="0" fontId="38" fillId="8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9" fillId="3" borderId="0" xfId="0" applyNumberFormat="1" applyFont="1" applyFill="1" applyBorder="1" applyAlignment="1">
      <alignment horizontal="center" vertical="center"/>
    </xf>
    <xf numFmtId="164" fontId="36" fillId="7" borderId="18" xfId="0" applyNumberFormat="1" applyFont="1" applyFill="1" applyBorder="1" applyAlignment="1">
      <alignment horizontal="center" vertical="center"/>
    </xf>
    <xf numFmtId="164" fontId="36" fillId="7" borderId="21" xfId="0" applyNumberFormat="1" applyFont="1" applyFill="1" applyBorder="1" applyAlignment="1">
      <alignment horizontal="center" vertical="center"/>
    </xf>
    <xf numFmtId="164" fontId="36" fillId="7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46" fillId="9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25" fillId="0" borderId="0" xfId="0" applyFont="1"/>
    <xf numFmtId="0" fontId="12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46" fillId="9" borderId="14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46" fillId="9" borderId="3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5" borderId="5" xfId="0" applyFont="1" applyFill="1" applyBorder="1" applyAlignment="1">
      <alignment horizontal="center" vertical="center"/>
    </xf>
    <xf numFmtId="0" fontId="30" fillId="0" borderId="6" xfId="0" applyFont="1" applyBorder="1"/>
    <xf numFmtId="0" fontId="30" fillId="0" borderId="7" xfId="0" applyFont="1" applyBorder="1"/>
    <xf numFmtId="0" fontId="30" fillId="0" borderId="2" xfId="0" applyFont="1" applyBorder="1"/>
    <xf numFmtId="0" fontId="30" fillId="0" borderId="8" xfId="0" applyFont="1" applyBorder="1"/>
    <xf numFmtId="0" fontId="30" fillId="0" borderId="3" xfId="0" applyFont="1" applyBorder="1"/>
    <xf numFmtId="0" fontId="4" fillId="5" borderId="12" xfId="0" applyFont="1" applyFill="1" applyBorder="1" applyAlignment="1">
      <alignment horizontal="center" vertical="center"/>
    </xf>
    <xf numFmtId="0" fontId="0" fillId="5" borderId="14" xfId="0" applyFill="1" applyBorder="1" applyAlignment="1"/>
    <xf numFmtId="0" fontId="0" fillId="5" borderId="13" xfId="0" applyFill="1" applyBorder="1" applyAlignment="1"/>
    <xf numFmtId="10" fontId="4" fillId="5" borderId="12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7" fillId="7" borderId="2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0" fontId="44" fillId="7" borderId="12" xfId="0" applyFont="1" applyFill="1" applyBorder="1" applyAlignment="1">
      <alignment horizontal="center" vertical="center"/>
    </xf>
    <xf numFmtId="0" fontId="44" fillId="7" borderId="14" xfId="0" applyFont="1" applyFill="1" applyBorder="1" applyAlignment="1">
      <alignment horizontal="center" vertical="center"/>
    </xf>
    <xf numFmtId="0" fontId="44" fillId="7" borderId="19" xfId="0" applyFont="1" applyFill="1" applyBorder="1" applyAlignment="1">
      <alignment horizontal="left" indent="13"/>
    </xf>
    <xf numFmtId="0" fontId="45" fillId="7" borderId="20" xfId="0" applyFont="1" applyFill="1" applyBorder="1" applyAlignment="1">
      <alignment horizontal="left" indent="13"/>
    </xf>
    <xf numFmtId="0" fontId="44" fillId="7" borderId="22" xfId="0" applyFont="1" applyFill="1" applyBorder="1" applyAlignment="1">
      <alignment horizontal="left" indent="13"/>
    </xf>
    <xf numFmtId="0" fontId="45" fillId="7" borderId="23" xfId="0" applyFont="1" applyFill="1" applyBorder="1" applyAlignment="1">
      <alignment horizontal="left" indent="13"/>
    </xf>
    <xf numFmtId="0" fontId="33" fillId="7" borderId="12" xfId="0" applyFont="1" applyFill="1" applyBorder="1" applyAlignment="1">
      <alignment horizontal="center" vertical="center"/>
    </xf>
    <xf numFmtId="0" fontId="31" fillId="7" borderId="13" xfId="0" applyFont="1" applyFill="1" applyBorder="1" applyAlignment="1"/>
    <xf numFmtId="0" fontId="31" fillId="7" borderId="14" xfId="0" applyFont="1" applyFill="1" applyBorder="1" applyAlignment="1"/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2" fillId="0" borderId="2" xfId="0" applyFont="1" applyBorder="1" applyAlignment="1"/>
    <xf numFmtId="0" fontId="42" fillId="0" borderId="3" xfId="0" applyFont="1" applyBorder="1" applyAlignment="1"/>
    <xf numFmtId="0" fontId="4" fillId="3" borderId="0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9" fillId="5" borderId="35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0" fontId="32" fillId="0" borderId="25" xfId="0" applyFont="1" applyBorder="1" applyAlignment="1"/>
    <xf numFmtId="0" fontId="29" fillId="5" borderId="37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44" fillId="7" borderId="16" xfId="0" applyFont="1" applyFill="1" applyBorder="1" applyAlignment="1">
      <alignment horizontal="left" indent="13"/>
    </xf>
    <xf numFmtId="0" fontId="45" fillId="7" borderId="17" xfId="0" applyFont="1" applyFill="1" applyBorder="1" applyAlignment="1">
      <alignment horizontal="left" indent="13"/>
    </xf>
    <xf numFmtId="0" fontId="34" fillId="3" borderId="6" xfId="0" applyFont="1" applyFill="1" applyBorder="1" applyAlignment="1">
      <alignment horizontal="left" indent="13"/>
    </xf>
    <xf numFmtId="0" fontId="35" fillId="3" borderId="6" xfId="0" applyFont="1" applyFill="1" applyBorder="1" applyAlignment="1">
      <alignment horizontal="left" indent="13"/>
    </xf>
    <xf numFmtId="0" fontId="34" fillId="7" borderId="39" xfId="0" applyFont="1" applyFill="1" applyBorder="1" applyAlignment="1">
      <alignment horizontal="left" indent="13"/>
    </xf>
    <xf numFmtId="0" fontId="34" fillId="7" borderId="40" xfId="0" applyFont="1" applyFill="1" applyBorder="1" applyAlignment="1">
      <alignment horizontal="left" indent="13"/>
    </xf>
    <xf numFmtId="0" fontId="34" fillId="7" borderId="19" xfId="0" applyFont="1" applyFill="1" applyBorder="1" applyAlignment="1">
      <alignment horizontal="left" indent="13"/>
    </xf>
    <xf numFmtId="0" fontId="35" fillId="7" borderId="20" xfId="0" applyFont="1" applyFill="1" applyBorder="1" applyAlignment="1">
      <alignment horizontal="left" indent="13"/>
    </xf>
    <xf numFmtId="0" fontId="29" fillId="5" borderId="27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29" fillId="5" borderId="41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4" fillId="7" borderId="26" xfId="0" applyFont="1" applyFill="1" applyBorder="1" applyAlignment="1">
      <alignment horizontal="left" indent="13"/>
    </xf>
    <xf numFmtId="0" fontId="35" fillId="7" borderId="27" xfId="0" applyFont="1" applyFill="1" applyBorder="1" applyAlignment="1">
      <alignment horizontal="left" indent="13"/>
    </xf>
    <xf numFmtId="0" fontId="29" fillId="5" borderId="26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29" fillId="5" borderId="43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5" fillId="0" borderId="6" xfId="0" applyFont="1" applyBorder="1"/>
    <xf numFmtId="0" fontId="25" fillId="0" borderId="7" xfId="0" applyFont="1" applyBorder="1"/>
    <xf numFmtId="0" fontId="25" fillId="0" borderId="2" xfId="0" applyFont="1" applyBorder="1"/>
    <xf numFmtId="0" fontId="25" fillId="0" borderId="8" xfId="0" applyFont="1" applyBorder="1"/>
    <xf numFmtId="0" fontId="25" fillId="0" borderId="3" xfId="0" applyFont="1" applyBorder="1"/>
    <xf numFmtId="0" fontId="27" fillId="5" borderId="29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0" fillId="0" borderId="25" xfId="0" applyFont="1" applyBorder="1" applyAlignment="1"/>
    <xf numFmtId="0" fontId="37" fillId="0" borderId="13" xfId="0" applyFont="1" applyBorder="1" applyAlignment="1"/>
    <xf numFmtId="0" fontId="37" fillId="0" borderId="14" xfId="0" applyFont="1" applyBorder="1" applyAlignment="1"/>
    <xf numFmtId="0" fontId="31" fillId="7" borderId="7" xfId="0" applyFont="1" applyFill="1" applyBorder="1" applyAlignment="1"/>
    <xf numFmtId="0" fontId="34" fillId="7" borderId="16" xfId="0" applyFont="1" applyFill="1" applyBorder="1" applyAlignment="1">
      <alignment horizontal="left" indent="13"/>
    </xf>
    <xf numFmtId="0" fontId="35" fillId="7" borderId="17" xfId="0" applyFont="1" applyFill="1" applyBorder="1" applyAlignment="1">
      <alignment horizontal="left" indent="13"/>
    </xf>
    <xf numFmtId="0" fontId="39" fillId="6" borderId="5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40" fillId="0" borderId="2" xfId="0" applyFont="1" applyBorder="1" applyAlignment="1"/>
    <xf numFmtId="0" fontId="40" fillId="0" borderId="3" xfId="0" applyFont="1" applyBorder="1" applyAlignment="1"/>
    <xf numFmtId="0" fontId="25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10" fontId="4" fillId="5" borderId="13" xfId="0" applyNumberFormat="1" applyFont="1" applyFill="1" applyBorder="1" applyAlignment="1">
      <alignment horizontal="center" vertical="center"/>
    </xf>
    <xf numFmtId="10" fontId="4" fillId="5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0" fontId="29" fillId="5" borderId="47" xfId="0" applyFont="1" applyFill="1" applyBorder="1" applyAlignment="1">
      <alignment horizontal="center" vertical="center"/>
    </xf>
    <xf numFmtId="0" fontId="29" fillId="5" borderId="51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4" fillId="7" borderId="54" xfId="0" applyFont="1" applyFill="1" applyBorder="1" applyAlignment="1">
      <alignment horizontal="left" indent="13"/>
    </xf>
    <xf numFmtId="0" fontId="34" fillId="7" borderId="56" xfId="0" applyFont="1" applyFill="1" applyBorder="1" applyAlignment="1">
      <alignment horizontal="left" indent="13"/>
    </xf>
    <xf numFmtId="0" fontId="29" fillId="5" borderId="54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/>
    </xf>
    <xf numFmtId="0" fontId="29" fillId="5" borderId="53" xfId="0" applyFont="1" applyFill="1" applyBorder="1" applyAlignment="1">
      <alignment horizontal="center" vertical="center"/>
    </xf>
    <xf numFmtId="0" fontId="29" fillId="5" borderId="49" xfId="0" applyFont="1" applyFill="1" applyBorder="1" applyAlignment="1">
      <alignment horizontal="center" vertical="center"/>
    </xf>
    <xf numFmtId="0" fontId="29" fillId="5" borderId="50" xfId="0" applyFont="1" applyFill="1" applyBorder="1" applyAlignment="1">
      <alignment horizontal="center" vertical="center"/>
    </xf>
    <xf numFmtId="0" fontId="34" fillId="7" borderId="47" xfId="0" applyFont="1" applyFill="1" applyBorder="1" applyAlignment="1">
      <alignment horizontal="left" indent="13"/>
    </xf>
    <xf numFmtId="0" fontId="34" fillId="7" borderId="48" xfId="0" applyFont="1" applyFill="1" applyBorder="1" applyAlignment="1">
      <alignment horizontal="left" indent="13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46" xfId="0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9900"/>
      <color rgb="FFCCFFCC"/>
      <color rgb="FF99FF99"/>
      <color rgb="FFFFFFCC"/>
      <color rgb="FFCCFFFF"/>
      <color rgb="FFFFFF99"/>
      <color rgb="FFFF7C80"/>
      <color rgb="FF99FFCC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30566</xdr:rowOff>
    </xdr:from>
    <xdr:to>
      <xdr:col>3</xdr:col>
      <xdr:colOff>357118</xdr:colOff>
      <xdr:row>1</xdr:row>
      <xdr:rowOff>927099</xdr:rowOff>
    </xdr:to>
    <xdr:pic>
      <xdr:nvPicPr>
        <xdr:cNvPr id="5" name="Image 4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284566"/>
          <a:ext cx="1982718" cy="89653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32</xdr:col>
      <xdr:colOff>368300</xdr:colOff>
      <xdr:row>1</xdr:row>
      <xdr:rowOff>30614</xdr:rowOff>
    </xdr:from>
    <xdr:to>
      <xdr:col>34</xdr:col>
      <xdr:colOff>723900</xdr:colOff>
      <xdr:row>1</xdr:row>
      <xdr:rowOff>920719</xdr:rowOff>
    </xdr:to>
    <xdr:pic>
      <xdr:nvPicPr>
        <xdr:cNvPr id="6" name="Image 5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79600" y="284614"/>
          <a:ext cx="196850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11</xdr:col>
      <xdr:colOff>457200</xdr:colOff>
      <xdr:row>118</xdr:row>
      <xdr:rowOff>12700</xdr:rowOff>
    </xdr:from>
    <xdr:to>
      <xdr:col>21</xdr:col>
      <xdr:colOff>317500</xdr:colOff>
      <xdr:row>131</xdr:row>
      <xdr:rowOff>0</xdr:rowOff>
    </xdr:to>
    <xdr:sp macro="" textlink="">
      <xdr:nvSpPr>
        <xdr:cNvPr id="13" name="ZoneTexte 12"/>
        <xdr:cNvSpPr txBox="1"/>
      </xdr:nvSpPr>
      <xdr:spPr>
        <a:xfrm>
          <a:off x="13068300" y="30886400"/>
          <a:ext cx="7645400" cy="37973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2013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2013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sur le plus petit score : total des points marqués lors des 2 dernières épreuves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37247</xdr:rowOff>
    </xdr:from>
    <xdr:to>
      <xdr:col>3</xdr:col>
      <xdr:colOff>330200</xdr:colOff>
      <xdr:row>1</xdr:row>
      <xdr:rowOff>927352</xdr:rowOff>
    </xdr:to>
    <xdr:pic>
      <xdr:nvPicPr>
        <xdr:cNvPr id="2" name="Image 1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91247"/>
          <a:ext cx="196850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32</xdr:col>
      <xdr:colOff>393700</xdr:colOff>
      <xdr:row>1</xdr:row>
      <xdr:rowOff>34818</xdr:rowOff>
    </xdr:from>
    <xdr:to>
      <xdr:col>34</xdr:col>
      <xdr:colOff>716016</xdr:colOff>
      <xdr:row>1</xdr:row>
      <xdr:rowOff>909872</xdr:rowOff>
    </xdr:to>
    <xdr:pic>
      <xdr:nvPicPr>
        <xdr:cNvPr id="3" name="Image 2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55900" y="288818"/>
          <a:ext cx="1935216" cy="875054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12</xdr:col>
      <xdr:colOff>50800</xdr:colOff>
      <xdr:row>135</xdr:row>
      <xdr:rowOff>304800</xdr:rowOff>
    </xdr:from>
    <xdr:to>
      <xdr:col>25</xdr:col>
      <xdr:colOff>342900</xdr:colOff>
      <xdr:row>156</xdr:row>
      <xdr:rowOff>63500</xdr:rowOff>
    </xdr:to>
    <xdr:sp macro="" textlink="">
      <xdr:nvSpPr>
        <xdr:cNvPr id="4" name="ZoneTexte 3"/>
        <xdr:cNvSpPr txBox="1"/>
      </xdr:nvSpPr>
      <xdr:spPr>
        <a:xfrm>
          <a:off x="13754100" y="30480000"/>
          <a:ext cx="10579100" cy="54737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8100000" scaled="1"/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glow rad="228600">
            <a:srgbClr val="CCFFCC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800">
            <a:solidFill>
              <a:schemeClr val="dk1"/>
            </a:solidFill>
            <a:latin typeface="Comic Sans MS" pitchFamily="66" charset="0"/>
            <a:ea typeface="+mn-ea"/>
            <a:cs typeface="+mn-cs"/>
          </a:endParaRPr>
        </a:p>
        <a:p>
          <a:pPr algn="ctr"/>
          <a:r>
            <a:rPr lang="fr-FR" sz="200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Rappel du règlement du Championnat Grand Est </a:t>
          </a:r>
          <a:r>
            <a:rPr lang="fr-FR" sz="20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2013</a:t>
          </a:r>
          <a:endParaRPr lang="fr-FR" sz="2000">
            <a:solidFill>
              <a:srgbClr val="FF0000"/>
            </a:solidFill>
            <a:latin typeface="Comic Sans MS" pitchFamily="66" charset="0"/>
            <a:ea typeface="+mn-ea"/>
            <a:cs typeface="+mn-cs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4 </a:t>
          </a:r>
          <a:r>
            <a:rPr lang="fr-FR" sz="1400" u="none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600" b="0" u="none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Le championnat Grand</a:t>
          </a:r>
          <a:r>
            <a:rPr lang="fr-FR" sz="1600" b="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 Est</a:t>
          </a:r>
          <a:r>
            <a:rPr lang="fr-FR" sz="1600" b="0" u="none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 2013 se déroulera sur la totalité des épreuves moins 1, le plus mauvais résultat sera retiré pour le classement final...</a:t>
          </a:r>
          <a:endParaRPr lang="fr-FR" sz="1400" b="0" u="none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fr-FR" sz="1600" u="sng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</a:t>
          </a:r>
          <a:r>
            <a:rPr lang="fr-FR" sz="16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6 :</a:t>
          </a:r>
          <a:r>
            <a:rPr lang="fr-FR" sz="16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</a:t>
          </a:r>
          <a:r>
            <a:rPr lang="fr-FR" sz="16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Les pilotes ex-æquo seront départagés sur le plus grand nombres d'épreuves ou il auront marqués des points, ensuite sur le plus petit score : total des points marqués lors des 2 dernières épreuves du Championnat.</a:t>
          </a:r>
          <a:endParaRPr lang="fr-FR" sz="1800">
            <a:solidFill>
              <a:srgbClr val="0000FF"/>
            </a:solidFill>
            <a:latin typeface="Comic Sans MS" pitchFamily="66" charset="0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fr-FR" sz="16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7 :</a:t>
          </a:r>
          <a:r>
            <a:rPr lang="fr-FR" sz="16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</a:t>
          </a:r>
          <a:r>
            <a:rPr lang="fr-FR" sz="16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catégorie choisie lors de la première du championnat sera celle retenue pour le classement de la saison (sauf avis de la commission après demande écrite du pilote au président).</a:t>
          </a:r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368300</xdr:colOff>
      <xdr:row>1</xdr:row>
      <xdr:rowOff>114299</xdr:rowOff>
    </xdr:from>
    <xdr:to>
      <xdr:col>34</xdr:col>
      <xdr:colOff>638175</xdr:colOff>
      <xdr:row>1</xdr:row>
      <xdr:rowOff>889000</xdr:rowOff>
    </xdr:to>
    <xdr:pic>
      <xdr:nvPicPr>
        <xdr:cNvPr id="3" name="Image 2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89400" y="368299"/>
          <a:ext cx="1882775" cy="7747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</xdr:col>
      <xdr:colOff>25400</xdr:colOff>
      <xdr:row>1</xdr:row>
      <xdr:rowOff>37247</xdr:rowOff>
    </xdr:from>
    <xdr:to>
      <xdr:col>3</xdr:col>
      <xdr:colOff>330200</xdr:colOff>
      <xdr:row>1</xdr:row>
      <xdr:rowOff>927352</xdr:rowOff>
    </xdr:to>
    <xdr:pic>
      <xdr:nvPicPr>
        <xdr:cNvPr id="4" name="Image 3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75" y="284897"/>
          <a:ext cx="196215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32</xdr:col>
      <xdr:colOff>393700</xdr:colOff>
      <xdr:row>1</xdr:row>
      <xdr:rowOff>34818</xdr:rowOff>
    </xdr:from>
    <xdr:to>
      <xdr:col>34</xdr:col>
      <xdr:colOff>716016</xdr:colOff>
      <xdr:row>1</xdr:row>
      <xdr:rowOff>909872</xdr:rowOff>
    </xdr:to>
    <xdr:pic>
      <xdr:nvPicPr>
        <xdr:cNvPr id="5" name="Image 4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54525" y="282468"/>
          <a:ext cx="1932041" cy="875054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12</xdr:col>
      <xdr:colOff>0</xdr:colOff>
      <xdr:row>49</xdr:row>
      <xdr:rowOff>0</xdr:rowOff>
    </xdr:from>
    <xdr:to>
      <xdr:col>21</xdr:col>
      <xdr:colOff>469900</xdr:colOff>
      <xdr:row>61</xdr:row>
      <xdr:rowOff>63500</xdr:rowOff>
    </xdr:to>
    <xdr:sp macro="" textlink="">
      <xdr:nvSpPr>
        <xdr:cNvPr id="6" name="ZoneTexte 5"/>
        <xdr:cNvSpPr txBox="1"/>
      </xdr:nvSpPr>
      <xdr:spPr>
        <a:xfrm>
          <a:off x="12954000" y="13881100"/>
          <a:ext cx="7543800" cy="33147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2013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2013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sur le plus petit score : total des points marqués lors des 2 dernières épreuves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37247</xdr:rowOff>
    </xdr:from>
    <xdr:to>
      <xdr:col>3</xdr:col>
      <xdr:colOff>330200</xdr:colOff>
      <xdr:row>1</xdr:row>
      <xdr:rowOff>927352</xdr:rowOff>
    </xdr:to>
    <xdr:pic>
      <xdr:nvPicPr>
        <xdr:cNvPr id="2" name="Image 1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75" y="284897"/>
          <a:ext cx="196215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32</xdr:col>
      <xdr:colOff>393700</xdr:colOff>
      <xdr:row>1</xdr:row>
      <xdr:rowOff>34818</xdr:rowOff>
    </xdr:from>
    <xdr:to>
      <xdr:col>34</xdr:col>
      <xdr:colOff>716016</xdr:colOff>
      <xdr:row>1</xdr:row>
      <xdr:rowOff>909872</xdr:rowOff>
    </xdr:to>
    <xdr:pic>
      <xdr:nvPicPr>
        <xdr:cNvPr id="3" name="Image 2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54525" y="282468"/>
          <a:ext cx="1932041" cy="875054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12</xdr:col>
      <xdr:colOff>342900</xdr:colOff>
      <xdr:row>51</xdr:row>
      <xdr:rowOff>50800</xdr:rowOff>
    </xdr:from>
    <xdr:to>
      <xdr:col>25</xdr:col>
      <xdr:colOff>330200</xdr:colOff>
      <xdr:row>68</xdr:row>
      <xdr:rowOff>127000</xdr:rowOff>
    </xdr:to>
    <xdr:sp macro="" textlink="">
      <xdr:nvSpPr>
        <xdr:cNvPr id="5" name="ZoneTexte 4"/>
        <xdr:cNvSpPr txBox="1"/>
      </xdr:nvSpPr>
      <xdr:spPr>
        <a:xfrm>
          <a:off x="14046200" y="14541500"/>
          <a:ext cx="10274300" cy="46355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lin ang="8100000" scaled="1"/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glow rad="228600">
            <a:srgbClr val="CCFFCC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800">
            <a:solidFill>
              <a:schemeClr val="dk1"/>
            </a:solidFill>
            <a:latin typeface="Comic Sans MS" pitchFamily="66" charset="0"/>
            <a:ea typeface="+mn-ea"/>
            <a:cs typeface="+mn-cs"/>
          </a:endParaRPr>
        </a:p>
        <a:p>
          <a:pPr algn="ctr"/>
          <a:r>
            <a:rPr lang="fr-FR" sz="200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Rappel du règlement du Championnat Grand Est </a:t>
          </a:r>
          <a:r>
            <a:rPr lang="fr-FR" sz="20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2013</a:t>
          </a:r>
          <a:endParaRPr lang="fr-FR" sz="2000">
            <a:solidFill>
              <a:srgbClr val="FF0000"/>
            </a:solidFill>
            <a:latin typeface="Comic Sans MS" pitchFamily="66" charset="0"/>
            <a:ea typeface="+mn-ea"/>
            <a:cs typeface="+mn-cs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4 </a:t>
          </a:r>
          <a:r>
            <a:rPr lang="fr-FR" sz="1400" u="none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600" b="0" u="none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Le championnat Grand</a:t>
          </a:r>
          <a:r>
            <a:rPr lang="fr-FR" sz="1600" b="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 Est</a:t>
          </a:r>
          <a:r>
            <a:rPr lang="fr-FR" sz="1600" b="0" u="none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 2013 se déroulera sur la totalité des épreuves moins 1, le plus mauvais résultat sera retiré pour le classement final...</a:t>
          </a:r>
          <a:endParaRPr lang="fr-FR" sz="1400" b="0" u="none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fr-FR" sz="1600" u="sng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</a:t>
          </a:r>
          <a:r>
            <a:rPr lang="fr-FR" sz="16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6 :</a:t>
          </a:r>
          <a:r>
            <a:rPr lang="fr-FR" sz="16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</a:t>
          </a:r>
          <a:r>
            <a:rPr lang="fr-FR" sz="16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Les pilotes ex-æquo seront départagés sur le plus grand nombres d'épreuves ou il auront marqués des points, ensuite sur le plus petit score : total des points marqués lors des 2 dernières épreuves du Championnat.</a:t>
          </a:r>
          <a:endParaRPr lang="fr-FR" sz="1800">
            <a:solidFill>
              <a:srgbClr val="0000FF"/>
            </a:solidFill>
            <a:latin typeface="Comic Sans MS" pitchFamily="66" charset="0"/>
          </a:endParaRPr>
        </a:p>
        <a:p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fr-FR" sz="16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7 :</a:t>
          </a:r>
          <a:r>
            <a:rPr lang="fr-FR" sz="1600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 </a:t>
          </a:r>
          <a:r>
            <a:rPr lang="fr-FR" sz="16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catégorie choisie lors de la première du championnat sera celle retenue pour le classement de la saison (sauf avis de la commission après demande écrite du pilote au président).</a:t>
          </a:r>
          <a:endParaRPr lang="fr-FR" sz="1600">
            <a:solidFill>
              <a:srgbClr val="0000FF"/>
            </a:solidFill>
            <a:latin typeface="Comic Sans MS" pitchFamily="66" charset="0"/>
            <a:ea typeface="+mn-ea"/>
            <a:cs typeface="+mn-cs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9900"/>
        </a:solidFill>
        <a:ln>
          <a:noFill/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a:style>
    </a:spDef>
    <a:txDef>
      <a:spPr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 algn="ctr">
          <a:defRPr sz="1200">
            <a:solidFill>
              <a:srgbClr val="0000FF"/>
            </a:solidFill>
            <a:latin typeface="Comic Sans MS" pitchFamily="66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2"/>
  <sheetViews>
    <sheetView topLeftCell="A70" zoomScale="75" zoomScaleNormal="75" workbookViewId="0">
      <selection activeCell="E99" sqref="E99"/>
    </sheetView>
  </sheetViews>
  <sheetFormatPr baseColWidth="10" defaultRowHeight="15"/>
  <cols>
    <col min="1" max="1" width="5.140625" customWidth="1"/>
    <col min="2" max="2" width="13.42578125" customWidth="1"/>
    <col min="3" max="3" width="11.42578125" customWidth="1"/>
    <col min="4" max="4" width="14.7109375" customWidth="1"/>
    <col min="5" max="5" width="30.28515625" customWidth="1"/>
    <col min="6" max="6" width="17.5703125" customWidth="1"/>
    <col min="7" max="7" width="23" customWidth="1"/>
    <col min="8" max="8" width="19.42578125" customWidth="1"/>
    <col min="9" max="9" width="19.140625" customWidth="1"/>
    <col min="10" max="10" width="20.140625" customWidth="1"/>
    <col min="11" max="11" width="9.140625" customWidth="1"/>
    <col min="12" max="12" width="10.7109375" customWidth="1"/>
    <col min="13" max="13" width="12.7109375" customWidth="1"/>
    <col min="14" max="15" width="10.7109375" customWidth="1"/>
    <col min="16" max="16" width="12.7109375" customWidth="1"/>
    <col min="17" max="17" width="11.5703125" customWidth="1"/>
    <col min="18" max="18" width="11.5703125" bestFit="1" customWidth="1"/>
    <col min="19" max="19" width="12.7109375" customWidth="1"/>
    <col min="20" max="22" width="11.5703125" bestFit="1" customWidth="1"/>
    <col min="23" max="23" width="12.140625" bestFit="1" customWidth="1"/>
    <col min="24" max="24" width="11.5703125" bestFit="1" customWidth="1"/>
    <col min="25" max="25" width="12.7109375" customWidth="1"/>
    <col min="28" max="28" width="12.7109375" customWidth="1"/>
    <col min="31" max="31" width="12.7109375" customWidth="1"/>
    <col min="34" max="34" width="12.7109375" customWidth="1"/>
    <col min="36" max="36" width="10.7109375" customWidth="1"/>
  </cols>
  <sheetData>
    <row r="1" spans="1:36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75" customHeight="1">
      <c r="A2" s="18"/>
      <c r="B2" s="209" t="s">
        <v>213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  <c r="AJ2" s="18"/>
    </row>
    <row r="3" spans="1:36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30" customHeight="1">
      <c r="A4" s="18"/>
      <c r="B4" s="208" t="s">
        <v>69</v>
      </c>
      <c r="C4" s="208"/>
      <c r="D4" s="208"/>
      <c r="E4" s="208"/>
      <c r="F4" s="208"/>
      <c r="G4" s="208"/>
      <c r="H4" s="208"/>
      <c r="I4" s="208"/>
      <c r="J4" s="208"/>
      <c r="K4" s="208"/>
      <c r="L4" s="158" t="s">
        <v>211</v>
      </c>
      <c r="M4" s="159"/>
      <c r="N4" s="160"/>
      <c r="O4" s="158" t="s">
        <v>214</v>
      </c>
      <c r="P4" s="159"/>
      <c r="Q4" s="160"/>
      <c r="R4" s="158" t="s">
        <v>215</v>
      </c>
      <c r="S4" s="159"/>
      <c r="T4" s="160"/>
      <c r="U4" s="158" t="s">
        <v>216</v>
      </c>
      <c r="V4" s="159"/>
      <c r="W4" s="160"/>
      <c r="X4" s="158" t="s">
        <v>217</v>
      </c>
      <c r="Y4" s="159"/>
      <c r="Z4" s="160"/>
      <c r="AA4" s="158" t="s">
        <v>218</v>
      </c>
      <c r="AB4" s="159"/>
      <c r="AC4" s="160"/>
      <c r="AD4" s="158" t="s">
        <v>219</v>
      </c>
      <c r="AE4" s="159"/>
      <c r="AF4" s="160"/>
      <c r="AG4" s="158" t="s">
        <v>220</v>
      </c>
      <c r="AH4" s="159"/>
      <c r="AI4" s="160"/>
      <c r="AJ4" s="18"/>
    </row>
    <row r="5" spans="1:36" ht="19.5">
      <c r="A5" s="18"/>
      <c r="B5" s="32" t="s">
        <v>78</v>
      </c>
      <c r="C5" s="32" t="s">
        <v>76</v>
      </c>
      <c r="D5" s="32" t="s">
        <v>77</v>
      </c>
      <c r="E5" s="33" t="s">
        <v>0</v>
      </c>
      <c r="F5" s="33" t="s">
        <v>1</v>
      </c>
      <c r="G5" s="33" t="s">
        <v>11</v>
      </c>
      <c r="H5" s="33" t="s">
        <v>85</v>
      </c>
      <c r="I5" s="33" t="s">
        <v>2</v>
      </c>
      <c r="J5" s="33" t="s">
        <v>183</v>
      </c>
      <c r="K5" s="33" t="s">
        <v>7</v>
      </c>
      <c r="L5" s="33" t="s">
        <v>74</v>
      </c>
      <c r="M5" s="33" t="s">
        <v>75</v>
      </c>
      <c r="N5" s="33" t="s">
        <v>67</v>
      </c>
      <c r="O5" s="33" t="s">
        <v>74</v>
      </c>
      <c r="P5" s="33" t="s">
        <v>75</v>
      </c>
      <c r="Q5" s="33" t="s">
        <v>67</v>
      </c>
      <c r="R5" s="33" t="s">
        <v>74</v>
      </c>
      <c r="S5" s="33" t="s">
        <v>75</v>
      </c>
      <c r="T5" s="33" t="s">
        <v>67</v>
      </c>
      <c r="U5" s="33" t="s">
        <v>74</v>
      </c>
      <c r="V5" s="33" t="s">
        <v>75</v>
      </c>
      <c r="W5" s="33" t="s">
        <v>67</v>
      </c>
      <c r="X5" s="33" t="s">
        <v>74</v>
      </c>
      <c r="Y5" s="33" t="s">
        <v>75</v>
      </c>
      <c r="Z5" s="33" t="s">
        <v>67</v>
      </c>
      <c r="AA5" s="33" t="s">
        <v>74</v>
      </c>
      <c r="AB5" s="33" t="s">
        <v>75</v>
      </c>
      <c r="AC5" s="33" t="s">
        <v>67</v>
      </c>
      <c r="AD5" s="33" t="s">
        <v>74</v>
      </c>
      <c r="AE5" s="33" t="s">
        <v>75</v>
      </c>
      <c r="AF5" s="33" t="s">
        <v>67</v>
      </c>
      <c r="AG5" s="33" t="s">
        <v>74</v>
      </c>
      <c r="AH5" s="33" t="s">
        <v>75</v>
      </c>
      <c r="AI5" s="33" t="s">
        <v>67</v>
      </c>
      <c r="AJ5" s="18"/>
    </row>
    <row r="6" spans="1:36" ht="20.100000000000001" customHeight="1">
      <c r="A6" s="18"/>
      <c r="B6" s="14">
        <v>1</v>
      </c>
      <c r="C6" s="25">
        <f>M6+P6+S6+V6+Y6+AB6+AE6+AH6</f>
        <v>40</v>
      </c>
      <c r="D6" s="7">
        <f>C6-MINA(M6,P6,S6,V6,Y6,AB6,AE6,AH6)</f>
        <v>20</v>
      </c>
      <c r="E6" s="14" t="s">
        <v>3</v>
      </c>
      <c r="F6" s="14" t="s">
        <v>4</v>
      </c>
      <c r="G6" s="14" t="s">
        <v>21</v>
      </c>
      <c r="H6" s="14" t="s">
        <v>86</v>
      </c>
      <c r="I6" s="14" t="s">
        <v>6</v>
      </c>
      <c r="J6" s="15">
        <v>1987</v>
      </c>
      <c r="K6" s="14" t="s">
        <v>8</v>
      </c>
      <c r="L6" s="15">
        <v>1</v>
      </c>
      <c r="M6" s="16">
        <v>20</v>
      </c>
      <c r="N6" s="17">
        <v>22</v>
      </c>
      <c r="O6" s="15">
        <v>1</v>
      </c>
      <c r="P6" s="16">
        <v>20</v>
      </c>
      <c r="Q6" s="17">
        <v>17</v>
      </c>
      <c r="R6" s="15"/>
      <c r="S6" s="16"/>
      <c r="T6" s="17"/>
      <c r="U6" s="15"/>
      <c r="V6" s="16"/>
      <c r="W6" s="17"/>
      <c r="X6" s="15"/>
      <c r="Y6" s="16"/>
      <c r="Z6" s="17"/>
      <c r="AA6" s="15"/>
      <c r="AB6" s="16"/>
      <c r="AC6" s="17"/>
      <c r="AD6" s="15"/>
      <c r="AE6" s="16"/>
      <c r="AF6" s="17"/>
      <c r="AG6" s="15"/>
      <c r="AH6" s="16"/>
      <c r="AI6" s="17"/>
      <c r="AJ6" s="18"/>
    </row>
    <row r="7" spans="1:36" ht="20.100000000000001" customHeight="1">
      <c r="A7" s="18"/>
      <c r="B7" s="34">
        <v>2</v>
      </c>
      <c r="C7" s="27">
        <f>M7+P7+S7+V7+Y7+AB7+AE7+AH7</f>
        <v>34</v>
      </c>
      <c r="D7" s="8">
        <f>C7-MINA(M7,P7,S7,V7,Y7,AB7,AE7,AH7)</f>
        <v>17</v>
      </c>
      <c r="E7" s="26" t="s">
        <v>12</v>
      </c>
      <c r="F7" s="34" t="s">
        <v>13</v>
      </c>
      <c r="G7" s="34" t="s">
        <v>14</v>
      </c>
      <c r="H7" s="34" t="s">
        <v>86</v>
      </c>
      <c r="I7" s="34" t="s">
        <v>174</v>
      </c>
      <c r="J7" s="35">
        <v>1987</v>
      </c>
      <c r="K7" s="26" t="s">
        <v>8</v>
      </c>
      <c r="L7" s="28">
        <v>2</v>
      </c>
      <c r="M7" s="29">
        <v>17</v>
      </c>
      <c r="N7" s="30">
        <v>110</v>
      </c>
      <c r="O7" s="28">
        <v>2</v>
      </c>
      <c r="P7" s="29">
        <v>17</v>
      </c>
      <c r="Q7" s="30">
        <v>65</v>
      </c>
      <c r="R7" s="28"/>
      <c r="S7" s="29"/>
      <c r="T7" s="30"/>
      <c r="U7" s="28"/>
      <c r="V7" s="29"/>
      <c r="W7" s="30"/>
      <c r="X7" s="28"/>
      <c r="Y7" s="29"/>
      <c r="Z7" s="30"/>
      <c r="AA7" s="28"/>
      <c r="AB7" s="29"/>
      <c r="AC7" s="30"/>
      <c r="AD7" s="28"/>
      <c r="AE7" s="29"/>
      <c r="AF7" s="30"/>
      <c r="AG7" s="28"/>
      <c r="AH7" s="29"/>
      <c r="AI7" s="30"/>
      <c r="AJ7" s="18"/>
    </row>
    <row r="8" spans="1:36" ht="20.100000000000001" customHeight="1">
      <c r="A8" s="18"/>
      <c r="B8" s="19"/>
      <c r="C8" s="19"/>
      <c r="D8" s="19"/>
      <c r="E8" s="20"/>
      <c r="F8" s="20"/>
      <c r="G8" s="20"/>
      <c r="H8" s="20"/>
      <c r="I8" s="20"/>
      <c r="J8" s="20"/>
      <c r="K8" s="21"/>
      <c r="L8" s="21"/>
      <c r="M8" s="21"/>
      <c r="N8" s="2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30" customHeight="1">
      <c r="A9" s="18"/>
      <c r="B9" s="208" t="s">
        <v>68</v>
      </c>
      <c r="C9" s="208"/>
      <c r="D9" s="208"/>
      <c r="E9" s="208"/>
      <c r="F9" s="208"/>
      <c r="G9" s="208"/>
      <c r="H9" s="208"/>
      <c r="I9" s="208"/>
      <c r="J9" s="208"/>
      <c r="K9" s="208"/>
      <c r="L9" s="158" t="s">
        <v>211</v>
      </c>
      <c r="M9" s="159"/>
      <c r="N9" s="160"/>
      <c r="O9" s="158" t="s">
        <v>214</v>
      </c>
      <c r="P9" s="159"/>
      <c r="Q9" s="160"/>
      <c r="R9" s="158" t="s">
        <v>215</v>
      </c>
      <c r="S9" s="159"/>
      <c r="T9" s="160"/>
      <c r="U9" s="158" t="s">
        <v>216</v>
      </c>
      <c r="V9" s="159"/>
      <c r="W9" s="160"/>
      <c r="X9" s="158" t="s">
        <v>217</v>
      </c>
      <c r="Y9" s="159"/>
      <c r="Z9" s="160"/>
      <c r="AA9" s="158" t="s">
        <v>218</v>
      </c>
      <c r="AB9" s="159"/>
      <c r="AC9" s="160"/>
      <c r="AD9" s="158" t="s">
        <v>219</v>
      </c>
      <c r="AE9" s="159"/>
      <c r="AF9" s="160"/>
      <c r="AG9" s="158" t="s">
        <v>220</v>
      </c>
      <c r="AH9" s="159"/>
      <c r="AI9" s="160"/>
      <c r="AJ9" s="18"/>
    </row>
    <row r="10" spans="1:36" ht="20.100000000000001" customHeight="1">
      <c r="A10" s="18"/>
      <c r="B10" s="32" t="s">
        <v>78</v>
      </c>
      <c r="C10" s="32" t="s">
        <v>76</v>
      </c>
      <c r="D10" s="32" t="s">
        <v>77</v>
      </c>
      <c r="E10" s="33" t="s">
        <v>0</v>
      </c>
      <c r="F10" s="33" t="s">
        <v>1</v>
      </c>
      <c r="G10" s="33" t="s">
        <v>11</v>
      </c>
      <c r="H10" s="33" t="s">
        <v>85</v>
      </c>
      <c r="I10" s="33" t="s">
        <v>2</v>
      </c>
      <c r="J10" s="33"/>
      <c r="K10" s="33" t="s">
        <v>7</v>
      </c>
      <c r="L10" s="33" t="s">
        <v>74</v>
      </c>
      <c r="M10" s="33" t="s">
        <v>75</v>
      </c>
      <c r="N10" s="33" t="s">
        <v>67</v>
      </c>
      <c r="O10" s="33" t="s">
        <v>74</v>
      </c>
      <c r="P10" s="33" t="s">
        <v>75</v>
      </c>
      <c r="Q10" s="33" t="s">
        <v>67</v>
      </c>
      <c r="R10" s="33" t="s">
        <v>74</v>
      </c>
      <c r="S10" s="33" t="s">
        <v>75</v>
      </c>
      <c r="T10" s="33" t="s">
        <v>67</v>
      </c>
      <c r="U10" s="33" t="s">
        <v>74</v>
      </c>
      <c r="V10" s="33" t="s">
        <v>75</v>
      </c>
      <c r="W10" s="33" t="s">
        <v>67</v>
      </c>
      <c r="X10" s="33" t="s">
        <v>74</v>
      </c>
      <c r="Y10" s="33" t="s">
        <v>75</v>
      </c>
      <c r="Z10" s="33" t="s">
        <v>67</v>
      </c>
      <c r="AA10" s="33" t="s">
        <v>74</v>
      </c>
      <c r="AB10" s="33" t="s">
        <v>75</v>
      </c>
      <c r="AC10" s="33" t="s">
        <v>67</v>
      </c>
      <c r="AD10" s="33" t="s">
        <v>74</v>
      </c>
      <c r="AE10" s="33" t="s">
        <v>75</v>
      </c>
      <c r="AF10" s="33" t="s">
        <v>67</v>
      </c>
      <c r="AG10" s="33" t="s">
        <v>74</v>
      </c>
      <c r="AH10" s="33" t="s">
        <v>75</v>
      </c>
      <c r="AI10" s="33" t="s">
        <v>67</v>
      </c>
      <c r="AJ10" s="18"/>
    </row>
    <row r="11" spans="1:36" ht="19.5" customHeight="1">
      <c r="A11" s="18"/>
      <c r="B11" s="10">
        <v>1</v>
      </c>
      <c r="C11" s="11">
        <f t="shared" ref="C11:C17" si="0">M11+P11+S11+V11+Y11+AB11+AE11+AH11</f>
        <v>37</v>
      </c>
      <c r="D11" s="7">
        <f t="shared" ref="D11:D17" si="1">C11-MINA(M11,P11,S11,V11,Y11,AB11,AE11,AH11)</f>
        <v>20</v>
      </c>
      <c r="E11" s="37" t="s">
        <v>37</v>
      </c>
      <c r="F11" s="39" t="s">
        <v>38</v>
      </c>
      <c r="G11" s="39" t="s">
        <v>15</v>
      </c>
      <c r="H11" s="39" t="s">
        <v>86</v>
      </c>
      <c r="I11" s="39" t="s">
        <v>172</v>
      </c>
      <c r="J11" s="40">
        <v>1997</v>
      </c>
      <c r="K11" s="40" t="s">
        <v>9</v>
      </c>
      <c r="L11" s="12">
        <v>1</v>
      </c>
      <c r="M11" s="13">
        <v>20</v>
      </c>
      <c r="N11" s="4">
        <v>15</v>
      </c>
      <c r="O11" s="12">
        <v>2</v>
      </c>
      <c r="P11" s="13">
        <v>17</v>
      </c>
      <c r="Q11" s="4">
        <v>54</v>
      </c>
      <c r="R11" s="12"/>
      <c r="S11" s="13"/>
      <c r="T11" s="5"/>
      <c r="U11" s="31"/>
      <c r="V11" s="13"/>
      <c r="W11" s="5"/>
      <c r="X11" s="12"/>
      <c r="Y11" s="3"/>
      <c r="Z11" s="5"/>
      <c r="AA11" s="12"/>
      <c r="AB11" s="13"/>
      <c r="AC11" s="5"/>
      <c r="AD11" s="12"/>
      <c r="AE11" s="3"/>
      <c r="AF11" s="5"/>
      <c r="AG11" s="12"/>
      <c r="AH11" s="3"/>
      <c r="AI11" s="5"/>
      <c r="AJ11" s="18"/>
    </row>
    <row r="12" spans="1:36" ht="20.100000000000001" customHeight="1">
      <c r="A12" s="18"/>
      <c r="B12" s="10">
        <v>2</v>
      </c>
      <c r="C12" s="11">
        <f t="shared" si="0"/>
        <v>20</v>
      </c>
      <c r="D12" s="9">
        <f t="shared" si="1"/>
        <v>20</v>
      </c>
      <c r="E12" s="10" t="s">
        <v>293</v>
      </c>
      <c r="F12" s="1" t="s">
        <v>10</v>
      </c>
      <c r="G12" s="1" t="s">
        <v>15</v>
      </c>
      <c r="H12" s="1" t="s">
        <v>86</v>
      </c>
      <c r="I12" s="1" t="s">
        <v>294</v>
      </c>
      <c r="J12" s="2">
        <v>1990</v>
      </c>
      <c r="K12" s="2" t="s">
        <v>9</v>
      </c>
      <c r="L12" s="142" t="s">
        <v>295</v>
      </c>
      <c r="M12" s="143">
        <v>0</v>
      </c>
      <c r="N12" s="144" t="s">
        <v>295</v>
      </c>
      <c r="O12" s="12">
        <v>1</v>
      </c>
      <c r="P12" s="13">
        <v>20</v>
      </c>
      <c r="Q12" s="4">
        <v>49</v>
      </c>
      <c r="R12" s="12"/>
      <c r="S12" s="13"/>
      <c r="T12" s="4"/>
      <c r="U12" s="12"/>
      <c r="V12" s="13"/>
      <c r="W12" s="4"/>
      <c r="X12" s="12"/>
      <c r="Y12" s="13"/>
      <c r="Z12" s="4"/>
      <c r="AA12" s="12"/>
      <c r="AB12" s="13"/>
      <c r="AC12" s="4"/>
      <c r="AD12" s="12"/>
      <c r="AE12" s="13"/>
      <c r="AF12" s="4"/>
      <c r="AG12" s="12"/>
      <c r="AH12" s="13"/>
      <c r="AI12" s="4"/>
      <c r="AJ12" s="18"/>
    </row>
    <row r="13" spans="1:36" ht="20.100000000000001" customHeight="1">
      <c r="A13" s="18"/>
      <c r="B13" s="10">
        <v>3</v>
      </c>
      <c r="C13" s="11">
        <f t="shared" si="0"/>
        <v>30</v>
      </c>
      <c r="D13" s="9">
        <f t="shared" si="1"/>
        <v>17</v>
      </c>
      <c r="E13" s="10" t="s">
        <v>20</v>
      </c>
      <c r="F13" s="1" t="s">
        <v>10</v>
      </c>
      <c r="G13" s="1" t="s">
        <v>21</v>
      </c>
      <c r="H13" s="1" t="s">
        <v>86</v>
      </c>
      <c r="I13" s="1" t="s">
        <v>173</v>
      </c>
      <c r="J13" s="2">
        <v>1988</v>
      </c>
      <c r="K13" s="2" t="s">
        <v>9</v>
      </c>
      <c r="L13" s="12">
        <v>2</v>
      </c>
      <c r="M13" s="13">
        <v>17</v>
      </c>
      <c r="N13" s="4">
        <v>79</v>
      </c>
      <c r="O13" s="12">
        <v>4</v>
      </c>
      <c r="P13" s="13">
        <v>13</v>
      </c>
      <c r="Q13" s="4">
        <v>65</v>
      </c>
      <c r="R13" s="12"/>
      <c r="S13" s="13"/>
      <c r="T13" s="4"/>
      <c r="U13" s="12"/>
      <c r="V13" s="13"/>
      <c r="W13" s="4"/>
      <c r="X13" s="12"/>
      <c r="Y13" s="13"/>
      <c r="Z13" s="4"/>
      <c r="AA13" s="12"/>
      <c r="AB13" s="13"/>
      <c r="AC13" s="4"/>
      <c r="AD13" s="12"/>
      <c r="AE13" s="13"/>
      <c r="AF13" s="4"/>
      <c r="AG13" s="12"/>
      <c r="AH13" s="13"/>
      <c r="AI13" s="4"/>
      <c r="AJ13" s="18"/>
    </row>
    <row r="14" spans="1:36" ht="19.5">
      <c r="A14" s="18"/>
      <c r="B14" s="10">
        <v>4</v>
      </c>
      <c r="C14" s="11">
        <f t="shared" si="0"/>
        <v>30</v>
      </c>
      <c r="D14" s="9">
        <f t="shared" si="1"/>
        <v>15</v>
      </c>
      <c r="E14" s="51" t="s">
        <v>190</v>
      </c>
      <c r="F14" s="6" t="s">
        <v>191</v>
      </c>
      <c r="G14" s="6" t="s">
        <v>15</v>
      </c>
      <c r="H14" s="6" t="s">
        <v>86</v>
      </c>
      <c r="I14" s="10" t="s">
        <v>194</v>
      </c>
      <c r="J14" s="10">
        <v>1983</v>
      </c>
      <c r="K14" s="2" t="s">
        <v>9</v>
      </c>
      <c r="L14" s="12">
        <v>3</v>
      </c>
      <c r="M14" s="13">
        <v>15</v>
      </c>
      <c r="N14" s="4">
        <v>87</v>
      </c>
      <c r="O14" s="12">
        <v>3</v>
      </c>
      <c r="P14" s="13">
        <v>15</v>
      </c>
      <c r="Q14" s="4">
        <v>55</v>
      </c>
      <c r="R14" s="12"/>
      <c r="S14" s="13"/>
      <c r="T14" s="5"/>
      <c r="U14" s="31"/>
      <c r="V14" s="13"/>
      <c r="W14" s="5"/>
      <c r="X14" s="12"/>
      <c r="Y14" s="3"/>
      <c r="Z14" s="5"/>
      <c r="AA14" s="12"/>
      <c r="AB14" s="13"/>
      <c r="AC14" s="5"/>
      <c r="AD14" s="12"/>
      <c r="AE14" s="3"/>
      <c r="AF14" s="5"/>
      <c r="AG14" s="12"/>
      <c r="AH14" s="3"/>
      <c r="AI14" s="5"/>
      <c r="AJ14" s="18"/>
    </row>
    <row r="15" spans="1:36" ht="19.5">
      <c r="A15" s="18"/>
      <c r="B15" s="10">
        <v>5</v>
      </c>
      <c r="C15" s="11">
        <f t="shared" si="0"/>
        <v>23</v>
      </c>
      <c r="D15" s="9">
        <f t="shared" si="1"/>
        <v>13</v>
      </c>
      <c r="E15" s="10" t="s">
        <v>22</v>
      </c>
      <c r="F15" s="1" t="s">
        <v>23</v>
      </c>
      <c r="G15" s="1" t="s">
        <v>24</v>
      </c>
      <c r="H15" s="1" t="s">
        <v>86</v>
      </c>
      <c r="I15" s="1" t="s">
        <v>25</v>
      </c>
      <c r="J15" s="1">
        <v>1989</v>
      </c>
      <c r="K15" s="2" t="s">
        <v>9</v>
      </c>
      <c r="L15" s="12">
        <v>4</v>
      </c>
      <c r="M15" s="13">
        <v>13</v>
      </c>
      <c r="N15" s="4">
        <v>89</v>
      </c>
      <c r="O15" s="12">
        <v>6</v>
      </c>
      <c r="P15" s="13">
        <v>10</v>
      </c>
      <c r="Q15" s="4">
        <v>78</v>
      </c>
      <c r="R15" s="12"/>
      <c r="S15" s="13"/>
      <c r="T15" s="5"/>
      <c r="U15" s="31"/>
      <c r="V15" s="13"/>
      <c r="W15" s="5"/>
      <c r="X15" s="12"/>
      <c r="Y15" s="3"/>
      <c r="Z15" s="5"/>
      <c r="AA15" s="12"/>
      <c r="AB15" s="13"/>
      <c r="AC15" s="5"/>
      <c r="AD15" s="12"/>
      <c r="AE15" s="3"/>
      <c r="AF15" s="5"/>
      <c r="AG15" s="12"/>
      <c r="AH15" s="3"/>
      <c r="AI15" s="5"/>
      <c r="AJ15" s="18"/>
    </row>
    <row r="16" spans="1:36" ht="19.5">
      <c r="A16" s="18"/>
      <c r="B16" s="10">
        <v>6</v>
      </c>
      <c r="C16" s="11">
        <f t="shared" si="0"/>
        <v>11</v>
      </c>
      <c r="D16" s="9">
        <f t="shared" si="1"/>
        <v>11</v>
      </c>
      <c r="E16" s="51" t="s">
        <v>17</v>
      </c>
      <c r="F16" s="6" t="s">
        <v>18</v>
      </c>
      <c r="G16" s="6" t="s">
        <v>14</v>
      </c>
      <c r="H16" s="6" t="s">
        <v>86</v>
      </c>
      <c r="I16" s="10" t="s">
        <v>296</v>
      </c>
      <c r="J16" s="10">
        <v>1987</v>
      </c>
      <c r="K16" s="2" t="s">
        <v>9</v>
      </c>
      <c r="L16" s="142" t="s">
        <v>295</v>
      </c>
      <c r="M16" s="143">
        <v>0</v>
      </c>
      <c r="N16" s="144" t="s">
        <v>295</v>
      </c>
      <c r="O16" s="12">
        <v>5</v>
      </c>
      <c r="P16" s="13">
        <v>11</v>
      </c>
      <c r="Q16" s="4">
        <v>67</v>
      </c>
      <c r="R16" s="12"/>
      <c r="S16" s="13"/>
      <c r="T16" s="5"/>
      <c r="U16" s="31"/>
      <c r="V16" s="13"/>
      <c r="W16" s="5"/>
      <c r="X16" s="12"/>
      <c r="Y16" s="3"/>
      <c r="Z16" s="5"/>
      <c r="AA16" s="12"/>
      <c r="AB16" s="13"/>
      <c r="AC16" s="5"/>
      <c r="AD16" s="12"/>
      <c r="AE16" s="3"/>
      <c r="AF16" s="5"/>
      <c r="AG16" s="12"/>
      <c r="AH16" s="3"/>
      <c r="AI16" s="5"/>
      <c r="AJ16" s="18"/>
    </row>
    <row r="17" spans="1:36" ht="20.100000000000001" customHeight="1">
      <c r="A17" s="18"/>
      <c r="B17" s="26">
        <v>7</v>
      </c>
      <c r="C17" s="27">
        <f t="shared" si="0"/>
        <v>0</v>
      </c>
      <c r="D17" s="8">
        <f t="shared" si="1"/>
        <v>0</v>
      </c>
      <c r="E17" s="108" t="s">
        <v>297</v>
      </c>
      <c r="F17" s="107" t="s">
        <v>298</v>
      </c>
      <c r="G17" s="107" t="s">
        <v>15</v>
      </c>
      <c r="H17" s="107" t="s">
        <v>86</v>
      </c>
      <c r="I17" s="26" t="s">
        <v>299</v>
      </c>
      <c r="J17" s="28">
        <v>1991</v>
      </c>
      <c r="K17" s="35" t="s">
        <v>9</v>
      </c>
      <c r="L17" s="146" t="s">
        <v>295</v>
      </c>
      <c r="M17" s="147">
        <v>0</v>
      </c>
      <c r="N17" s="148" t="s">
        <v>295</v>
      </c>
      <c r="O17" s="28" t="s">
        <v>277</v>
      </c>
      <c r="P17" s="29">
        <v>0</v>
      </c>
      <c r="Q17" s="30" t="s">
        <v>277</v>
      </c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/>
      <c r="AD17" s="28"/>
      <c r="AE17" s="29"/>
      <c r="AF17" s="30"/>
      <c r="AG17" s="28"/>
      <c r="AH17" s="29"/>
      <c r="AI17" s="30"/>
      <c r="AJ17" s="18"/>
    </row>
    <row r="18" spans="1:36" ht="20.100000000000001" customHeight="1">
      <c r="A18" s="18"/>
      <c r="B18" s="18"/>
      <c r="C18" s="18"/>
      <c r="D18" s="18"/>
      <c r="E18" s="20"/>
      <c r="F18" s="20"/>
      <c r="G18" s="20"/>
      <c r="H18" s="20"/>
      <c r="I18" s="20"/>
      <c r="J18" s="20"/>
      <c r="K18" s="21"/>
      <c r="L18" s="21"/>
      <c r="M18" s="2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30" customHeight="1">
      <c r="A19" s="18"/>
      <c r="B19" s="208" t="s">
        <v>70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158" t="s">
        <v>211</v>
      </c>
      <c r="M19" s="159"/>
      <c r="N19" s="160"/>
      <c r="O19" s="158" t="s">
        <v>214</v>
      </c>
      <c r="P19" s="159"/>
      <c r="Q19" s="160"/>
      <c r="R19" s="158" t="s">
        <v>215</v>
      </c>
      <c r="S19" s="159"/>
      <c r="T19" s="160"/>
      <c r="U19" s="158" t="s">
        <v>216</v>
      </c>
      <c r="V19" s="159"/>
      <c r="W19" s="160"/>
      <c r="X19" s="158" t="s">
        <v>217</v>
      </c>
      <c r="Y19" s="159"/>
      <c r="Z19" s="160"/>
      <c r="AA19" s="158" t="s">
        <v>218</v>
      </c>
      <c r="AB19" s="159"/>
      <c r="AC19" s="160"/>
      <c r="AD19" s="158" t="s">
        <v>219</v>
      </c>
      <c r="AE19" s="159"/>
      <c r="AF19" s="160"/>
      <c r="AG19" s="158" t="s">
        <v>220</v>
      </c>
      <c r="AH19" s="159"/>
      <c r="AI19" s="160"/>
      <c r="AJ19" s="18"/>
    </row>
    <row r="20" spans="1:36" ht="20.100000000000001" customHeight="1">
      <c r="A20" s="18"/>
      <c r="B20" s="32" t="s">
        <v>78</v>
      </c>
      <c r="C20" s="32" t="s">
        <v>76</v>
      </c>
      <c r="D20" s="32" t="s">
        <v>77</v>
      </c>
      <c r="E20" s="33" t="s">
        <v>0</v>
      </c>
      <c r="F20" s="33" t="s">
        <v>1</v>
      </c>
      <c r="G20" s="33" t="s">
        <v>11</v>
      </c>
      <c r="H20" s="33" t="s">
        <v>85</v>
      </c>
      <c r="I20" s="33" t="s">
        <v>2</v>
      </c>
      <c r="J20" s="33"/>
      <c r="K20" s="33" t="s">
        <v>7</v>
      </c>
      <c r="L20" s="33" t="s">
        <v>74</v>
      </c>
      <c r="M20" s="33" t="s">
        <v>75</v>
      </c>
      <c r="N20" s="33" t="s">
        <v>67</v>
      </c>
      <c r="O20" s="33" t="s">
        <v>74</v>
      </c>
      <c r="P20" s="33" t="s">
        <v>75</v>
      </c>
      <c r="Q20" s="33" t="s">
        <v>67</v>
      </c>
      <c r="R20" s="33" t="s">
        <v>74</v>
      </c>
      <c r="S20" s="33" t="s">
        <v>75</v>
      </c>
      <c r="T20" s="33" t="s">
        <v>67</v>
      </c>
      <c r="U20" s="33" t="s">
        <v>74</v>
      </c>
      <c r="V20" s="33" t="s">
        <v>75</v>
      </c>
      <c r="W20" s="33" t="s">
        <v>67</v>
      </c>
      <c r="X20" s="33" t="s">
        <v>74</v>
      </c>
      <c r="Y20" s="33" t="s">
        <v>75</v>
      </c>
      <c r="Z20" s="33" t="s">
        <v>67</v>
      </c>
      <c r="AA20" s="33" t="s">
        <v>74</v>
      </c>
      <c r="AB20" s="33" t="s">
        <v>75</v>
      </c>
      <c r="AC20" s="33" t="s">
        <v>67</v>
      </c>
      <c r="AD20" s="33" t="s">
        <v>74</v>
      </c>
      <c r="AE20" s="33" t="s">
        <v>75</v>
      </c>
      <c r="AF20" s="33" t="s">
        <v>67</v>
      </c>
      <c r="AG20" s="33" t="s">
        <v>74</v>
      </c>
      <c r="AH20" s="33" t="s">
        <v>75</v>
      </c>
      <c r="AI20" s="33" t="s">
        <v>67</v>
      </c>
      <c r="AJ20" s="18"/>
    </row>
    <row r="21" spans="1:36" ht="19.5" customHeight="1">
      <c r="A21" s="18"/>
      <c r="B21" s="10">
        <v>1</v>
      </c>
      <c r="C21" s="11">
        <f t="shared" ref="C21:C37" si="2">M21+P21+S21+V21+Y21+AB21+AE21+AH21</f>
        <v>40</v>
      </c>
      <c r="D21" s="7">
        <f t="shared" ref="D21:D37" si="3">C21-MINA(M21,P21,S21,V21,Y21,AB21,AE21,AH21)</f>
        <v>20</v>
      </c>
      <c r="E21" s="51" t="s">
        <v>221</v>
      </c>
      <c r="F21" s="1" t="s">
        <v>222</v>
      </c>
      <c r="G21" s="1" t="s">
        <v>14</v>
      </c>
      <c r="H21" s="1" t="s">
        <v>86</v>
      </c>
      <c r="I21" s="1" t="s">
        <v>223</v>
      </c>
      <c r="J21" s="2">
        <v>1979</v>
      </c>
      <c r="K21" s="2" t="s">
        <v>19</v>
      </c>
      <c r="L21" s="12">
        <v>1</v>
      </c>
      <c r="M21" s="13">
        <v>20</v>
      </c>
      <c r="N21" s="4">
        <v>4</v>
      </c>
      <c r="O21" s="12">
        <v>1</v>
      </c>
      <c r="P21" s="13">
        <v>20</v>
      </c>
      <c r="Q21" s="4">
        <v>10</v>
      </c>
      <c r="R21" s="12"/>
      <c r="S21" s="13"/>
      <c r="T21" s="5"/>
      <c r="U21" s="31"/>
      <c r="V21" s="13"/>
      <c r="W21" s="5"/>
      <c r="X21" s="12"/>
      <c r="Y21" s="3"/>
      <c r="Z21" s="5"/>
      <c r="AA21" s="12"/>
      <c r="AB21" s="13"/>
      <c r="AC21" s="5"/>
      <c r="AD21" s="12"/>
      <c r="AE21" s="3"/>
      <c r="AF21" s="5"/>
      <c r="AG21" s="12"/>
      <c r="AH21" s="3"/>
      <c r="AI21" s="5"/>
      <c r="AJ21" s="18"/>
    </row>
    <row r="22" spans="1:36" ht="19.5">
      <c r="A22" s="18"/>
      <c r="B22" s="10">
        <v>2</v>
      </c>
      <c r="C22" s="11">
        <f t="shared" si="2"/>
        <v>17</v>
      </c>
      <c r="D22" s="9">
        <f t="shared" si="3"/>
        <v>17</v>
      </c>
      <c r="E22" s="51" t="s">
        <v>28</v>
      </c>
      <c r="F22" s="1" t="s">
        <v>29</v>
      </c>
      <c r="G22" s="1" t="s">
        <v>24</v>
      </c>
      <c r="H22" s="1" t="s">
        <v>86</v>
      </c>
      <c r="I22" s="1" t="s">
        <v>171</v>
      </c>
      <c r="J22" s="2">
        <v>1986</v>
      </c>
      <c r="K22" s="2" t="s">
        <v>19</v>
      </c>
      <c r="L22" s="12">
        <v>2</v>
      </c>
      <c r="M22" s="13">
        <v>17</v>
      </c>
      <c r="N22" s="4">
        <v>6</v>
      </c>
      <c r="O22" s="142" t="s">
        <v>295</v>
      </c>
      <c r="P22" s="143">
        <v>0</v>
      </c>
      <c r="Q22" s="144" t="s">
        <v>295</v>
      </c>
      <c r="R22" s="12"/>
      <c r="S22" s="13"/>
      <c r="T22" s="5"/>
      <c r="U22" s="31"/>
      <c r="V22" s="13"/>
      <c r="W22" s="5"/>
      <c r="X22" s="12"/>
      <c r="Y22" s="3"/>
      <c r="Z22" s="5"/>
      <c r="AA22" s="12"/>
      <c r="AB22" s="13"/>
      <c r="AC22" s="5"/>
      <c r="AD22" s="12"/>
      <c r="AE22" s="3"/>
      <c r="AF22" s="5"/>
      <c r="AG22" s="12"/>
      <c r="AH22" s="3"/>
      <c r="AI22" s="5"/>
      <c r="AJ22" s="18"/>
    </row>
    <row r="23" spans="1:36" ht="20.100000000000001" customHeight="1">
      <c r="A23" s="18"/>
      <c r="B23" s="10">
        <v>3</v>
      </c>
      <c r="C23" s="11">
        <f t="shared" si="2"/>
        <v>32</v>
      </c>
      <c r="D23" s="9">
        <f t="shared" si="3"/>
        <v>17</v>
      </c>
      <c r="E23" s="51" t="s">
        <v>224</v>
      </c>
      <c r="F23" s="1" t="s">
        <v>225</v>
      </c>
      <c r="G23" s="1" t="s">
        <v>15</v>
      </c>
      <c r="H23" s="1" t="s">
        <v>86</v>
      </c>
      <c r="I23" s="1" t="s">
        <v>226</v>
      </c>
      <c r="J23" s="2">
        <v>1991</v>
      </c>
      <c r="K23" s="2" t="s">
        <v>19</v>
      </c>
      <c r="L23" s="12">
        <v>3</v>
      </c>
      <c r="M23" s="13">
        <v>15</v>
      </c>
      <c r="N23" s="4">
        <v>7</v>
      </c>
      <c r="O23" s="12">
        <v>2</v>
      </c>
      <c r="P23" s="13">
        <v>17</v>
      </c>
      <c r="Q23" s="4">
        <v>18</v>
      </c>
      <c r="R23" s="12"/>
      <c r="S23" s="13"/>
      <c r="T23" s="5"/>
      <c r="U23" s="31"/>
      <c r="V23" s="13"/>
      <c r="W23" s="5"/>
      <c r="X23" s="12"/>
      <c r="Y23" s="3"/>
      <c r="Z23" s="5"/>
      <c r="AA23" s="12"/>
      <c r="AB23" s="13"/>
      <c r="AC23" s="5"/>
      <c r="AD23" s="12"/>
      <c r="AE23" s="3"/>
      <c r="AF23" s="5"/>
      <c r="AG23" s="12"/>
      <c r="AH23" s="3"/>
      <c r="AI23" s="5"/>
      <c r="AJ23" s="18"/>
    </row>
    <row r="24" spans="1:36" ht="20.100000000000001" customHeight="1">
      <c r="A24" s="18"/>
      <c r="B24" s="10">
        <v>4</v>
      </c>
      <c r="C24" s="11">
        <f t="shared" si="2"/>
        <v>28</v>
      </c>
      <c r="D24" s="9">
        <f t="shared" si="3"/>
        <v>15</v>
      </c>
      <c r="E24" s="51" t="s">
        <v>87</v>
      </c>
      <c r="F24" s="1" t="s">
        <v>40</v>
      </c>
      <c r="G24" s="1" t="s">
        <v>24</v>
      </c>
      <c r="H24" s="1" t="s">
        <v>86</v>
      </c>
      <c r="I24" s="1" t="s">
        <v>88</v>
      </c>
      <c r="J24" s="2">
        <v>1961</v>
      </c>
      <c r="K24" s="2" t="s">
        <v>19</v>
      </c>
      <c r="L24" s="12">
        <v>4</v>
      </c>
      <c r="M24" s="13">
        <v>13</v>
      </c>
      <c r="N24" s="4">
        <v>17</v>
      </c>
      <c r="O24" s="12">
        <v>3</v>
      </c>
      <c r="P24" s="13">
        <v>15</v>
      </c>
      <c r="Q24" s="4">
        <v>20</v>
      </c>
      <c r="R24" s="12"/>
      <c r="S24" s="13"/>
      <c r="T24" s="5"/>
      <c r="U24" s="31"/>
      <c r="V24" s="13"/>
      <c r="W24" s="5"/>
      <c r="X24" s="12"/>
      <c r="Y24" s="3"/>
      <c r="Z24" s="5"/>
      <c r="AA24" s="12"/>
      <c r="AB24" s="13"/>
      <c r="AC24" s="5"/>
      <c r="AD24" s="12"/>
      <c r="AE24" s="3"/>
      <c r="AF24" s="5"/>
      <c r="AG24" s="12"/>
      <c r="AH24" s="3"/>
      <c r="AI24" s="5"/>
      <c r="AJ24" s="18"/>
    </row>
    <row r="25" spans="1:36" ht="20.100000000000001" customHeight="1">
      <c r="A25" s="18"/>
      <c r="B25" s="10">
        <v>5</v>
      </c>
      <c r="C25" s="11">
        <f t="shared" si="2"/>
        <v>22</v>
      </c>
      <c r="D25" s="9">
        <f t="shared" si="3"/>
        <v>13</v>
      </c>
      <c r="E25" s="51" t="s">
        <v>30</v>
      </c>
      <c r="F25" s="1" t="s">
        <v>31</v>
      </c>
      <c r="G25" s="1" t="s">
        <v>14</v>
      </c>
      <c r="H25" s="1" t="s">
        <v>86</v>
      </c>
      <c r="I25" s="1" t="s">
        <v>170</v>
      </c>
      <c r="J25" s="2">
        <v>1975</v>
      </c>
      <c r="K25" s="2" t="s">
        <v>19</v>
      </c>
      <c r="L25" s="12">
        <v>7</v>
      </c>
      <c r="M25" s="13">
        <v>9</v>
      </c>
      <c r="N25" s="4">
        <v>40</v>
      </c>
      <c r="O25" s="12">
        <v>4</v>
      </c>
      <c r="P25" s="13">
        <v>13</v>
      </c>
      <c r="Q25" s="4">
        <v>20</v>
      </c>
      <c r="R25" s="12"/>
      <c r="S25" s="13"/>
      <c r="T25" s="5"/>
      <c r="U25" s="31"/>
      <c r="V25" s="13"/>
      <c r="W25" s="5"/>
      <c r="X25" s="12"/>
      <c r="Y25" s="3"/>
      <c r="Z25" s="5"/>
      <c r="AA25" s="12"/>
      <c r="AB25" s="13"/>
      <c r="AC25" s="5"/>
      <c r="AD25" s="12"/>
      <c r="AE25" s="3"/>
      <c r="AF25" s="5"/>
      <c r="AG25" s="12"/>
      <c r="AH25" s="3"/>
      <c r="AI25" s="5"/>
      <c r="AJ25" s="18"/>
    </row>
    <row r="26" spans="1:36" ht="20.100000000000001" customHeight="1">
      <c r="A26" s="18"/>
      <c r="B26" s="10">
        <v>6</v>
      </c>
      <c r="C26" s="11">
        <f t="shared" si="2"/>
        <v>21</v>
      </c>
      <c r="D26" s="9">
        <f t="shared" si="3"/>
        <v>11</v>
      </c>
      <c r="E26" s="51" t="s">
        <v>35</v>
      </c>
      <c r="F26" s="1" t="s">
        <v>36</v>
      </c>
      <c r="G26" s="1" t="s">
        <v>24</v>
      </c>
      <c r="H26" s="1" t="s">
        <v>86</v>
      </c>
      <c r="I26" s="1" t="s">
        <v>169</v>
      </c>
      <c r="J26" s="1">
        <v>1961</v>
      </c>
      <c r="K26" s="2" t="s">
        <v>19</v>
      </c>
      <c r="L26" s="12">
        <v>5</v>
      </c>
      <c r="M26" s="13">
        <v>11</v>
      </c>
      <c r="N26" s="4">
        <v>21</v>
      </c>
      <c r="O26" s="12">
        <v>6</v>
      </c>
      <c r="P26" s="13">
        <v>10</v>
      </c>
      <c r="Q26" s="4">
        <v>26</v>
      </c>
      <c r="R26" s="12"/>
      <c r="S26" s="13"/>
      <c r="T26" s="4"/>
      <c r="U26" s="12"/>
      <c r="V26" s="13"/>
      <c r="W26" s="4"/>
      <c r="X26" s="12"/>
      <c r="Y26" s="13"/>
      <c r="Z26" s="4"/>
      <c r="AA26" s="12"/>
      <c r="AB26" s="13"/>
      <c r="AC26" s="4"/>
      <c r="AD26" s="12"/>
      <c r="AE26" s="13"/>
      <c r="AF26" s="4"/>
      <c r="AG26" s="12"/>
      <c r="AH26" s="13"/>
      <c r="AI26" s="4"/>
      <c r="AJ26" s="18"/>
    </row>
    <row r="27" spans="1:36" ht="20.100000000000001" customHeight="1">
      <c r="A27" s="18"/>
      <c r="B27" s="10">
        <v>7</v>
      </c>
      <c r="C27" s="11">
        <f t="shared" si="2"/>
        <v>11</v>
      </c>
      <c r="D27" s="9">
        <f t="shared" si="3"/>
        <v>11</v>
      </c>
      <c r="E27" s="51" t="s">
        <v>300</v>
      </c>
      <c r="F27" s="1" t="s">
        <v>26</v>
      </c>
      <c r="G27" s="1" t="s">
        <v>21</v>
      </c>
      <c r="H27" s="1" t="s">
        <v>86</v>
      </c>
      <c r="I27" s="1" t="s">
        <v>301</v>
      </c>
      <c r="J27" s="2"/>
      <c r="K27" s="2" t="s">
        <v>19</v>
      </c>
      <c r="L27" s="142" t="s">
        <v>295</v>
      </c>
      <c r="M27" s="143">
        <v>0</v>
      </c>
      <c r="N27" s="144" t="s">
        <v>295</v>
      </c>
      <c r="O27" s="12">
        <v>5</v>
      </c>
      <c r="P27" s="13">
        <v>11</v>
      </c>
      <c r="Q27" s="4">
        <v>22</v>
      </c>
      <c r="R27" s="12"/>
      <c r="S27" s="13"/>
      <c r="T27" s="5"/>
      <c r="U27" s="31"/>
      <c r="V27" s="13"/>
      <c r="W27" s="5"/>
      <c r="X27" s="12"/>
      <c r="Y27" s="3"/>
      <c r="Z27" s="5"/>
      <c r="AA27" s="12"/>
      <c r="AB27" s="13"/>
      <c r="AC27" s="5"/>
      <c r="AD27" s="12"/>
      <c r="AE27" s="3"/>
      <c r="AF27" s="5"/>
      <c r="AG27" s="12"/>
      <c r="AH27" s="3"/>
      <c r="AI27" s="5"/>
      <c r="AJ27" s="18"/>
    </row>
    <row r="28" spans="1:36" ht="20.100000000000001" customHeight="1">
      <c r="A28" s="18"/>
      <c r="B28" s="10">
        <v>8</v>
      </c>
      <c r="C28" s="11">
        <f t="shared" si="2"/>
        <v>18</v>
      </c>
      <c r="D28" s="9">
        <f t="shared" si="3"/>
        <v>10</v>
      </c>
      <c r="E28" s="37" t="s">
        <v>89</v>
      </c>
      <c r="F28" s="39" t="s">
        <v>38</v>
      </c>
      <c r="G28" s="39" t="s">
        <v>15</v>
      </c>
      <c r="H28" s="39" t="s">
        <v>86</v>
      </c>
      <c r="I28" s="39" t="s">
        <v>90</v>
      </c>
      <c r="J28" s="39">
        <v>1997</v>
      </c>
      <c r="K28" s="40" t="s">
        <v>19</v>
      </c>
      <c r="L28" s="12">
        <v>6</v>
      </c>
      <c r="M28" s="13">
        <v>10</v>
      </c>
      <c r="N28" s="4">
        <v>24</v>
      </c>
      <c r="O28" s="12">
        <v>8</v>
      </c>
      <c r="P28" s="13">
        <v>8</v>
      </c>
      <c r="Q28" s="4">
        <v>33</v>
      </c>
      <c r="R28" s="12"/>
      <c r="S28" s="13"/>
      <c r="T28" s="4"/>
      <c r="U28" s="12"/>
      <c r="V28" s="13"/>
      <c r="W28" s="4"/>
      <c r="X28" s="12"/>
      <c r="Y28" s="13"/>
      <c r="Z28" s="4"/>
      <c r="AA28" s="12"/>
      <c r="AB28" s="13"/>
      <c r="AC28" s="4"/>
      <c r="AD28" s="12"/>
      <c r="AE28" s="13"/>
      <c r="AF28" s="4"/>
      <c r="AG28" s="12"/>
      <c r="AH28" s="13"/>
      <c r="AI28" s="4"/>
      <c r="AJ28" s="18"/>
    </row>
    <row r="29" spans="1:36" ht="20.100000000000001" customHeight="1">
      <c r="A29" s="18"/>
      <c r="B29" s="10">
        <v>9</v>
      </c>
      <c r="C29" s="11">
        <f t="shared" si="2"/>
        <v>9</v>
      </c>
      <c r="D29" s="9">
        <f t="shared" si="3"/>
        <v>9</v>
      </c>
      <c r="E29" s="51" t="s">
        <v>302</v>
      </c>
      <c r="F29" s="1" t="s">
        <v>303</v>
      </c>
      <c r="G29" s="1" t="s">
        <v>21</v>
      </c>
      <c r="H29" s="1" t="s">
        <v>86</v>
      </c>
      <c r="I29" s="1" t="s">
        <v>304</v>
      </c>
      <c r="J29" s="1"/>
      <c r="K29" s="2" t="s">
        <v>19</v>
      </c>
      <c r="L29" s="142" t="s">
        <v>295</v>
      </c>
      <c r="M29" s="143">
        <v>0</v>
      </c>
      <c r="N29" s="144" t="s">
        <v>295</v>
      </c>
      <c r="O29" s="12">
        <v>7</v>
      </c>
      <c r="P29" s="13">
        <v>9</v>
      </c>
      <c r="Q29" s="4">
        <v>29</v>
      </c>
      <c r="R29" s="12"/>
      <c r="S29" s="13"/>
      <c r="T29" s="4"/>
      <c r="U29" s="12"/>
      <c r="V29" s="13"/>
      <c r="W29" s="4"/>
      <c r="X29" s="12"/>
      <c r="Y29" s="13"/>
      <c r="Z29" s="4"/>
      <c r="AA29" s="12"/>
      <c r="AB29" s="13"/>
      <c r="AC29" s="4"/>
      <c r="AD29" s="12"/>
      <c r="AE29" s="13"/>
      <c r="AF29" s="4"/>
      <c r="AG29" s="12"/>
      <c r="AH29" s="13"/>
      <c r="AI29" s="4"/>
      <c r="AJ29" s="18"/>
    </row>
    <row r="30" spans="1:36" ht="20.100000000000001" customHeight="1">
      <c r="A30" s="18"/>
      <c r="B30" s="10">
        <v>10</v>
      </c>
      <c r="C30" s="11">
        <f t="shared" si="2"/>
        <v>15</v>
      </c>
      <c r="D30" s="9">
        <f t="shared" si="3"/>
        <v>8</v>
      </c>
      <c r="E30" s="51" t="s">
        <v>91</v>
      </c>
      <c r="F30" s="1" t="s">
        <v>92</v>
      </c>
      <c r="G30" s="1" t="s">
        <v>14</v>
      </c>
      <c r="H30" s="1" t="s">
        <v>86</v>
      </c>
      <c r="I30" s="1" t="s">
        <v>93</v>
      </c>
      <c r="J30" s="1">
        <v>1978</v>
      </c>
      <c r="K30" s="2" t="s">
        <v>19</v>
      </c>
      <c r="L30" s="12">
        <v>8</v>
      </c>
      <c r="M30" s="13">
        <v>8</v>
      </c>
      <c r="N30" s="4">
        <v>42</v>
      </c>
      <c r="O30" s="12">
        <v>9</v>
      </c>
      <c r="P30" s="13">
        <v>7</v>
      </c>
      <c r="Q30" s="4">
        <v>38</v>
      </c>
      <c r="R30" s="12"/>
      <c r="S30" s="13"/>
      <c r="T30" s="4"/>
      <c r="U30" s="12"/>
      <c r="V30" s="13"/>
      <c r="W30" s="4"/>
      <c r="X30" s="12"/>
      <c r="Y30" s="13"/>
      <c r="Z30" s="4"/>
      <c r="AA30" s="12"/>
      <c r="AB30" s="13"/>
      <c r="AC30" s="4"/>
      <c r="AD30" s="12"/>
      <c r="AE30" s="13"/>
      <c r="AF30" s="4"/>
      <c r="AG30" s="12"/>
      <c r="AH30" s="13"/>
      <c r="AI30" s="4"/>
      <c r="AJ30" s="18"/>
    </row>
    <row r="31" spans="1:36" ht="20.100000000000001" customHeight="1">
      <c r="A31" s="18"/>
      <c r="B31" s="10">
        <v>11</v>
      </c>
      <c r="C31" s="11">
        <f t="shared" si="2"/>
        <v>11</v>
      </c>
      <c r="D31" s="9">
        <f t="shared" si="3"/>
        <v>7</v>
      </c>
      <c r="E31" s="51" t="s">
        <v>118</v>
      </c>
      <c r="F31" s="1" t="s">
        <v>119</v>
      </c>
      <c r="G31" s="1" t="s">
        <v>16</v>
      </c>
      <c r="H31" s="1" t="s">
        <v>86</v>
      </c>
      <c r="I31" s="1" t="s">
        <v>120</v>
      </c>
      <c r="J31" s="2">
        <v>1963</v>
      </c>
      <c r="K31" s="2" t="s">
        <v>19</v>
      </c>
      <c r="L31" s="12">
        <v>9</v>
      </c>
      <c r="M31" s="13">
        <v>7</v>
      </c>
      <c r="N31" s="4">
        <v>58</v>
      </c>
      <c r="O31" s="12">
        <v>12</v>
      </c>
      <c r="P31" s="13">
        <v>4</v>
      </c>
      <c r="Q31" s="4">
        <v>51</v>
      </c>
      <c r="R31" s="12"/>
      <c r="S31" s="13"/>
      <c r="T31" s="5"/>
      <c r="U31" s="31"/>
      <c r="V31" s="13"/>
      <c r="W31" s="5"/>
      <c r="X31" s="12"/>
      <c r="Y31" s="3"/>
      <c r="Z31" s="5"/>
      <c r="AA31" s="12"/>
      <c r="AB31" s="13"/>
      <c r="AC31" s="5"/>
      <c r="AD31" s="12"/>
      <c r="AE31" s="3"/>
      <c r="AF31" s="5"/>
      <c r="AG31" s="12"/>
      <c r="AH31" s="3"/>
      <c r="AI31" s="5"/>
      <c r="AJ31" s="18"/>
    </row>
    <row r="32" spans="1:36" ht="20.100000000000001" customHeight="1">
      <c r="A32" s="18"/>
      <c r="B32" s="10">
        <v>12</v>
      </c>
      <c r="C32" s="11">
        <f t="shared" si="2"/>
        <v>7</v>
      </c>
      <c r="D32" s="9">
        <f t="shared" si="3"/>
        <v>6</v>
      </c>
      <c r="E32" s="51" t="s">
        <v>94</v>
      </c>
      <c r="F32" s="1" t="s">
        <v>33</v>
      </c>
      <c r="G32" s="1" t="s">
        <v>14</v>
      </c>
      <c r="H32" s="1" t="s">
        <v>86</v>
      </c>
      <c r="I32" s="1" t="s">
        <v>95</v>
      </c>
      <c r="J32" s="1">
        <v>1981</v>
      </c>
      <c r="K32" s="2" t="s">
        <v>19</v>
      </c>
      <c r="L32" s="12">
        <v>10</v>
      </c>
      <c r="M32" s="13">
        <v>6</v>
      </c>
      <c r="N32" s="4">
        <v>72</v>
      </c>
      <c r="O32" s="12">
        <v>15</v>
      </c>
      <c r="P32" s="13">
        <v>1</v>
      </c>
      <c r="Q32" s="4">
        <v>87</v>
      </c>
      <c r="R32" s="12"/>
      <c r="S32" s="13"/>
      <c r="T32" s="4"/>
      <c r="U32" s="12"/>
      <c r="V32" s="13"/>
      <c r="W32" s="4"/>
      <c r="X32" s="12"/>
      <c r="Y32" s="13"/>
      <c r="Z32" s="4"/>
      <c r="AA32" s="12"/>
      <c r="AB32" s="13"/>
      <c r="AC32" s="4"/>
      <c r="AD32" s="12"/>
      <c r="AE32" s="13"/>
      <c r="AF32" s="4"/>
      <c r="AG32" s="12"/>
      <c r="AH32" s="13"/>
      <c r="AI32" s="4"/>
      <c r="AJ32" s="18"/>
    </row>
    <row r="33" spans="1:36" ht="19.5" customHeight="1">
      <c r="A33" s="18"/>
      <c r="B33" s="10">
        <v>13</v>
      </c>
      <c r="C33" s="11">
        <f t="shared" si="2"/>
        <v>10</v>
      </c>
      <c r="D33" s="9">
        <f t="shared" si="3"/>
        <v>6</v>
      </c>
      <c r="E33" s="37" t="s">
        <v>64</v>
      </c>
      <c r="F33" s="39" t="s">
        <v>65</v>
      </c>
      <c r="G33" s="39" t="s">
        <v>15</v>
      </c>
      <c r="H33" s="39" t="s">
        <v>86</v>
      </c>
      <c r="I33" s="39" t="s">
        <v>106</v>
      </c>
      <c r="J33" s="39">
        <v>1996</v>
      </c>
      <c r="K33" s="40" t="s">
        <v>19</v>
      </c>
      <c r="L33" s="12">
        <v>12</v>
      </c>
      <c r="M33" s="13">
        <v>4</v>
      </c>
      <c r="N33" s="4">
        <v>84</v>
      </c>
      <c r="O33" s="12">
        <v>10</v>
      </c>
      <c r="P33" s="13">
        <v>6</v>
      </c>
      <c r="Q33" s="4">
        <v>42</v>
      </c>
      <c r="R33" s="12"/>
      <c r="S33" s="13"/>
      <c r="T33" s="4"/>
      <c r="U33" s="12"/>
      <c r="V33" s="13"/>
      <c r="W33" s="4"/>
      <c r="X33" s="12"/>
      <c r="Y33" s="13"/>
      <c r="Z33" s="4"/>
      <c r="AA33" s="12"/>
      <c r="AB33" s="13"/>
      <c r="AC33" s="4"/>
      <c r="AD33" s="12"/>
      <c r="AE33" s="13"/>
      <c r="AF33" s="4"/>
      <c r="AG33" s="12"/>
      <c r="AH33" s="13"/>
      <c r="AI33" s="4"/>
      <c r="AJ33" s="18"/>
    </row>
    <row r="34" spans="1:36" ht="19.5" customHeight="1">
      <c r="A34" s="18"/>
      <c r="B34" s="10">
        <v>14</v>
      </c>
      <c r="C34" s="11">
        <f t="shared" si="2"/>
        <v>7</v>
      </c>
      <c r="D34" s="9">
        <f t="shared" si="3"/>
        <v>5</v>
      </c>
      <c r="E34" s="51" t="s">
        <v>45</v>
      </c>
      <c r="F34" s="10" t="s">
        <v>26</v>
      </c>
      <c r="G34" s="10" t="s">
        <v>14</v>
      </c>
      <c r="H34" s="10" t="s">
        <v>86</v>
      </c>
      <c r="I34" s="10" t="s">
        <v>164</v>
      </c>
      <c r="J34" s="10">
        <v>1974</v>
      </c>
      <c r="K34" s="2" t="s">
        <v>19</v>
      </c>
      <c r="L34" s="12">
        <v>11</v>
      </c>
      <c r="M34" s="13">
        <v>5</v>
      </c>
      <c r="N34" s="4">
        <v>74</v>
      </c>
      <c r="O34" s="12">
        <v>14</v>
      </c>
      <c r="P34" s="13">
        <v>2</v>
      </c>
      <c r="Q34" s="4">
        <v>59</v>
      </c>
      <c r="R34" s="12"/>
      <c r="S34" s="13"/>
      <c r="T34" s="4"/>
      <c r="U34" s="12"/>
      <c r="V34" s="13"/>
      <c r="W34" s="4"/>
      <c r="X34" s="12"/>
      <c r="Y34" s="13"/>
      <c r="Z34" s="4"/>
      <c r="AA34" s="12"/>
      <c r="AB34" s="13"/>
      <c r="AC34" s="4"/>
      <c r="AD34" s="12"/>
      <c r="AE34" s="13"/>
      <c r="AF34" s="4"/>
      <c r="AG34" s="12"/>
      <c r="AH34" s="13"/>
      <c r="AI34" s="4"/>
      <c r="AJ34" s="18"/>
    </row>
    <row r="35" spans="1:36" ht="19.5" customHeight="1">
      <c r="A35" s="18"/>
      <c r="B35" s="10">
        <v>15</v>
      </c>
      <c r="C35" s="11">
        <f t="shared" si="2"/>
        <v>5</v>
      </c>
      <c r="D35" s="9">
        <f t="shared" si="3"/>
        <v>5</v>
      </c>
      <c r="E35" s="51" t="s">
        <v>27</v>
      </c>
      <c r="F35" s="10" t="s">
        <v>33</v>
      </c>
      <c r="G35" s="10" t="s">
        <v>21</v>
      </c>
      <c r="H35" s="10" t="s">
        <v>86</v>
      </c>
      <c r="I35" s="10" t="s">
        <v>305</v>
      </c>
      <c r="J35" s="10">
        <v>1966</v>
      </c>
      <c r="K35" s="2" t="s">
        <v>19</v>
      </c>
      <c r="L35" s="142" t="s">
        <v>295</v>
      </c>
      <c r="M35" s="143">
        <v>0</v>
      </c>
      <c r="N35" s="144" t="s">
        <v>295</v>
      </c>
      <c r="O35" s="12">
        <v>11</v>
      </c>
      <c r="P35" s="13">
        <v>5</v>
      </c>
      <c r="Q35" s="4">
        <v>44</v>
      </c>
      <c r="R35" s="12"/>
      <c r="S35" s="13"/>
      <c r="T35" s="4"/>
      <c r="U35" s="12"/>
      <c r="V35" s="13"/>
      <c r="W35" s="4"/>
      <c r="X35" s="12"/>
      <c r="Y35" s="13"/>
      <c r="Z35" s="4"/>
      <c r="AA35" s="12"/>
      <c r="AB35" s="13"/>
      <c r="AC35" s="4"/>
      <c r="AD35" s="12"/>
      <c r="AE35" s="13"/>
      <c r="AF35" s="4"/>
      <c r="AG35" s="12"/>
      <c r="AH35" s="13"/>
      <c r="AI35" s="4"/>
      <c r="AJ35" s="18"/>
    </row>
    <row r="36" spans="1:36" ht="19.5" customHeight="1">
      <c r="A36" s="18"/>
      <c r="B36" s="10">
        <v>16</v>
      </c>
      <c r="C36" s="11">
        <f t="shared" si="2"/>
        <v>3</v>
      </c>
      <c r="D36" s="9">
        <f t="shared" si="3"/>
        <v>3</v>
      </c>
      <c r="E36" s="51" t="s">
        <v>306</v>
      </c>
      <c r="F36" s="10" t="s">
        <v>307</v>
      </c>
      <c r="G36" s="10" t="s">
        <v>21</v>
      </c>
      <c r="H36" s="10" t="s">
        <v>86</v>
      </c>
      <c r="I36" s="10" t="s">
        <v>308</v>
      </c>
      <c r="J36" s="10">
        <v>1993</v>
      </c>
      <c r="K36" s="2" t="s">
        <v>19</v>
      </c>
      <c r="L36" s="142" t="s">
        <v>295</v>
      </c>
      <c r="M36" s="143">
        <v>0</v>
      </c>
      <c r="N36" s="144" t="s">
        <v>295</v>
      </c>
      <c r="O36" s="12">
        <v>13</v>
      </c>
      <c r="P36" s="13">
        <v>3</v>
      </c>
      <c r="Q36" s="4">
        <v>58</v>
      </c>
      <c r="R36" s="12"/>
      <c r="S36" s="13"/>
      <c r="T36" s="4"/>
      <c r="U36" s="12"/>
      <c r="V36" s="13"/>
      <c r="W36" s="4"/>
      <c r="X36" s="12"/>
      <c r="Y36" s="13"/>
      <c r="Z36" s="4"/>
      <c r="AA36" s="12"/>
      <c r="AB36" s="13"/>
      <c r="AC36" s="4"/>
      <c r="AD36" s="12"/>
      <c r="AE36" s="13"/>
      <c r="AF36" s="4"/>
      <c r="AG36" s="12"/>
      <c r="AH36" s="13"/>
      <c r="AI36" s="4"/>
      <c r="AJ36" s="18"/>
    </row>
    <row r="37" spans="1:36" ht="19.5">
      <c r="A37" s="18"/>
      <c r="B37" s="34">
        <v>17</v>
      </c>
      <c r="C37" s="27">
        <f t="shared" si="2"/>
        <v>0</v>
      </c>
      <c r="D37" s="8">
        <f t="shared" si="3"/>
        <v>0</v>
      </c>
      <c r="E37" s="108" t="s">
        <v>27</v>
      </c>
      <c r="F37" s="26" t="s">
        <v>307</v>
      </c>
      <c r="G37" s="26" t="s">
        <v>21</v>
      </c>
      <c r="H37" s="26" t="s">
        <v>86</v>
      </c>
      <c r="I37" s="26" t="s">
        <v>309</v>
      </c>
      <c r="J37" s="26">
        <v>1987</v>
      </c>
      <c r="K37" s="34" t="s">
        <v>19</v>
      </c>
      <c r="L37" s="146" t="s">
        <v>295</v>
      </c>
      <c r="M37" s="147">
        <v>0</v>
      </c>
      <c r="N37" s="148" t="s">
        <v>295</v>
      </c>
      <c r="O37" s="28" t="s">
        <v>277</v>
      </c>
      <c r="P37" s="29">
        <v>0</v>
      </c>
      <c r="Q37" s="30" t="s">
        <v>277</v>
      </c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/>
      <c r="AD37" s="28"/>
      <c r="AE37" s="29"/>
      <c r="AF37" s="30"/>
      <c r="AG37" s="28"/>
      <c r="AH37" s="29"/>
      <c r="AI37" s="30"/>
      <c r="AJ37" s="18"/>
    </row>
    <row r="38" spans="1:36" ht="21">
      <c r="A38" s="18"/>
      <c r="B38" s="18"/>
      <c r="C38" s="18"/>
      <c r="D38" s="18"/>
      <c r="E38" s="20"/>
      <c r="F38" s="20"/>
      <c r="G38" s="20"/>
      <c r="H38" s="20"/>
      <c r="I38" s="20"/>
      <c r="J38" s="20"/>
      <c r="K38" s="21"/>
      <c r="L38" s="21"/>
      <c r="M38" s="21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ht="30" customHeight="1">
      <c r="A39" s="18"/>
      <c r="B39" s="208" t="s">
        <v>71</v>
      </c>
      <c r="C39" s="208"/>
      <c r="D39" s="208"/>
      <c r="E39" s="208"/>
      <c r="F39" s="208"/>
      <c r="G39" s="208"/>
      <c r="H39" s="208"/>
      <c r="I39" s="208"/>
      <c r="J39" s="208"/>
      <c r="K39" s="208"/>
      <c r="L39" s="158" t="s">
        <v>211</v>
      </c>
      <c r="M39" s="159"/>
      <c r="N39" s="160"/>
      <c r="O39" s="158" t="s">
        <v>214</v>
      </c>
      <c r="P39" s="159"/>
      <c r="Q39" s="160"/>
      <c r="R39" s="158" t="s">
        <v>215</v>
      </c>
      <c r="S39" s="159"/>
      <c r="T39" s="160"/>
      <c r="U39" s="158" t="s">
        <v>216</v>
      </c>
      <c r="V39" s="159"/>
      <c r="W39" s="160"/>
      <c r="X39" s="158" t="s">
        <v>217</v>
      </c>
      <c r="Y39" s="159"/>
      <c r="Z39" s="160"/>
      <c r="AA39" s="158" t="s">
        <v>218</v>
      </c>
      <c r="AB39" s="159"/>
      <c r="AC39" s="160"/>
      <c r="AD39" s="158" t="s">
        <v>219</v>
      </c>
      <c r="AE39" s="159"/>
      <c r="AF39" s="160"/>
      <c r="AG39" s="158" t="s">
        <v>220</v>
      </c>
      <c r="AH39" s="159"/>
      <c r="AI39" s="160"/>
      <c r="AJ39" s="18"/>
    </row>
    <row r="40" spans="1:36" ht="20.100000000000001" customHeight="1">
      <c r="A40" s="18"/>
      <c r="B40" s="32" t="s">
        <v>78</v>
      </c>
      <c r="C40" s="32" t="s">
        <v>76</v>
      </c>
      <c r="D40" s="32" t="s">
        <v>77</v>
      </c>
      <c r="E40" s="33" t="s">
        <v>0</v>
      </c>
      <c r="F40" s="33" t="s">
        <v>1</v>
      </c>
      <c r="G40" s="33" t="s">
        <v>11</v>
      </c>
      <c r="H40" s="33" t="s">
        <v>85</v>
      </c>
      <c r="I40" s="33" t="s">
        <v>2</v>
      </c>
      <c r="J40" s="33"/>
      <c r="K40" s="33" t="s">
        <v>7</v>
      </c>
      <c r="L40" s="33" t="s">
        <v>74</v>
      </c>
      <c r="M40" s="33" t="s">
        <v>75</v>
      </c>
      <c r="N40" s="33" t="s">
        <v>67</v>
      </c>
      <c r="O40" s="33" t="s">
        <v>74</v>
      </c>
      <c r="P40" s="33" t="s">
        <v>75</v>
      </c>
      <c r="Q40" s="33" t="s">
        <v>67</v>
      </c>
      <c r="R40" s="33" t="s">
        <v>74</v>
      </c>
      <c r="S40" s="33" t="s">
        <v>75</v>
      </c>
      <c r="T40" s="33" t="s">
        <v>67</v>
      </c>
      <c r="U40" s="33" t="s">
        <v>74</v>
      </c>
      <c r="V40" s="33" t="s">
        <v>75</v>
      </c>
      <c r="W40" s="33" t="s">
        <v>67</v>
      </c>
      <c r="X40" s="33" t="s">
        <v>74</v>
      </c>
      <c r="Y40" s="33" t="s">
        <v>75</v>
      </c>
      <c r="Z40" s="33" t="s">
        <v>67</v>
      </c>
      <c r="AA40" s="33" t="s">
        <v>74</v>
      </c>
      <c r="AB40" s="33" t="s">
        <v>75</v>
      </c>
      <c r="AC40" s="33" t="s">
        <v>67</v>
      </c>
      <c r="AD40" s="33" t="s">
        <v>74</v>
      </c>
      <c r="AE40" s="33" t="s">
        <v>75</v>
      </c>
      <c r="AF40" s="33" t="s">
        <v>67</v>
      </c>
      <c r="AG40" s="33" t="s">
        <v>74</v>
      </c>
      <c r="AH40" s="33" t="s">
        <v>75</v>
      </c>
      <c r="AI40" s="33" t="s">
        <v>67</v>
      </c>
      <c r="AJ40" s="18"/>
    </row>
    <row r="41" spans="1:36" ht="20.100000000000001" customHeight="1">
      <c r="A41" s="18"/>
      <c r="B41" s="1">
        <v>1</v>
      </c>
      <c r="C41" s="11">
        <f t="shared" ref="C41:C51" si="4">M41+P41+S41+V41+Y41+AB41+AE41+AH41</f>
        <v>31</v>
      </c>
      <c r="D41" s="9">
        <f t="shared" ref="D41:D51" si="5">C41-MINA(M41,P41,S41,V41,Y41,AB41,AE41,AH41)</f>
        <v>20</v>
      </c>
      <c r="E41" s="51" t="s">
        <v>28</v>
      </c>
      <c r="F41" s="1" t="s">
        <v>151</v>
      </c>
      <c r="G41" s="1" t="s">
        <v>24</v>
      </c>
      <c r="H41" s="1" t="s">
        <v>86</v>
      </c>
      <c r="I41" s="1" t="s">
        <v>227</v>
      </c>
      <c r="J41" s="1"/>
      <c r="K41" s="2" t="s">
        <v>39</v>
      </c>
      <c r="L41" s="12">
        <v>1</v>
      </c>
      <c r="M41" s="13">
        <v>20</v>
      </c>
      <c r="N41" s="4">
        <v>10</v>
      </c>
      <c r="O41" s="12">
        <v>5</v>
      </c>
      <c r="P41" s="13">
        <v>11</v>
      </c>
      <c r="Q41" s="4">
        <v>43</v>
      </c>
      <c r="R41" s="12"/>
      <c r="S41" s="13"/>
      <c r="T41" s="4"/>
      <c r="U41" s="12"/>
      <c r="V41" s="13"/>
      <c r="W41" s="4"/>
      <c r="X41" s="12"/>
      <c r="Y41" s="13"/>
      <c r="Z41" s="4"/>
      <c r="AA41" s="12"/>
      <c r="AB41" s="13"/>
      <c r="AC41" s="4"/>
      <c r="AD41" s="12"/>
      <c r="AE41" s="13"/>
      <c r="AF41" s="4"/>
      <c r="AG41" s="12"/>
      <c r="AH41" s="13"/>
      <c r="AI41" s="4"/>
      <c r="AJ41" s="18"/>
    </row>
    <row r="42" spans="1:36" ht="19.5">
      <c r="A42" s="18"/>
      <c r="B42" s="1">
        <v>2</v>
      </c>
      <c r="C42" s="11">
        <f t="shared" si="4"/>
        <v>31</v>
      </c>
      <c r="D42" s="9">
        <f t="shared" si="5"/>
        <v>20</v>
      </c>
      <c r="E42" s="37" t="s">
        <v>58</v>
      </c>
      <c r="F42" s="39" t="s">
        <v>59</v>
      </c>
      <c r="G42" s="39" t="s">
        <v>15</v>
      </c>
      <c r="H42" s="39" t="s">
        <v>86</v>
      </c>
      <c r="I42" s="39" t="s">
        <v>105</v>
      </c>
      <c r="J42" s="39">
        <v>1997</v>
      </c>
      <c r="K42" s="40" t="s">
        <v>39</v>
      </c>
      <c r="L42" s="12">
        <v>5</v>
      </c>
      <c r="M42" s="13">
        <v>11</v>
      </c>
      <c r="N42" s="4">
        <v>44</v>
      </c>
      <c r="O42" s="12">
        <v>1</v>
      </c>
      <c r="P42" s="13">
        <v>20</v>
      </c>
      <c r="Q42" s="4">
        <v>23</v>
      </c>
      <c r="R42" s="12"/>
      <c r="S42" s="13"/>
      <c r="T42" s="4"/>
      <c r="U42" s="12"/>
      <c r="V42" s="13"/>
      <c r="W42" s="4"/>
      <c r="X42" s="12"/>
      <c r="Y42" s="13"/>
      <c r="Z42" s="4"/>
      <c r="AA42" s="12"/>
      <c r="AB42" s="13"/>
      <c r="AC42" s="4"/>
      <c r="AD42" s="12"/>
      <c r="AE42" s="13"/>
      <c r="AF42" s="4"/>
      <c r="AG42" s="12"/>
      <c r="AH42" s="13"/>
      <c r="AI42" s="4"/>
      <c r="AJ42" s="18"/>
    </row>
    <row r="43" spans="1:36" ht="20.100000000000001" customHeight="1">
      <c r="A43" s="18"/>
      <c r="B43" s="1">
        <v>3</v>
      </c>
      <c r="C43" s="11">
        <f t="shared" si="4"/>
        <v>34</v>
      </c>
      <c r="D43" s="9">
        <f t="shared" si="5"/>
        <v>17</v>
      </c>
      <c r="E43" s="37" t="s">
        <v>80</v>
      </c>
      <c r="F43" s="39" t="s">
        <v>38</v>
      </c>
      <c r="G43" s="39" t="s">
        <v>15</v>
      </c>
      <c r="H43" s="39" t="s">
        <v>86</v>
      </c>
      <c r="I43" s="39" t="s">
        <v>163</v>
      </c>
      <c r="J43" s="39">
        <v>1996</v>
      </c>
      <c r="K43" s="40" t="s">
        <v>39</v>
      </c>
      <c r="L43" s="12">
        <v>2</v>
      </c>
      <c r="M43" s="13">
        <v>17</v>
      </c>
      <c r="N43" s="4">
        <v>21</v>
      </c>
      <c r="O43" s="12">
        <v>2</v>
      </c>
      <c r="P43" s="13">
        <v>17</v>
      </c>
      <c r="Q43" s="4">
        <v>28</v>
      </c>
      <c r="R43" s="12"/>
      <c r="S43" s="13"/>
      <c r="T43" s="4"/>
      <c r="U43" s="12"/>
      <c r="V43" s="13"/>
      <c r="W43" s="4"/>
      <c r="X43" s="12"/>
      <c r="Y43" s="13"/>
      <c r="Z43" s="4"/>
      <c r="AA43" s="12"/>
      <c r="AB43" s="13"/>
      <c r="AC43" s="4"/>
      <c r="AD43" s="12"/>
      <c r="AE43" s="13"/>
      <c r="AF43" s="4"/>
      <c r="AG43" s="12"/>
      <c r="AH43" s="13"/>
      <c r="AI43" s="4"/>
      <c r="AJ43" s="18"/>
    </row>
    <row r="44" spans="1:36" ht="19.5" customHeight="1">
      <c r="A44" s="18"/>
      <c r="B44" s="1">
        <v>4</v>
      </c>
      <c r="C44" s="11">
        <f t="shared" si="4"/>
        <v>30</v>
      </c>
      <c r="D44" s="9">
        <f t="shared" si="5"/>
        <v>15</v>
      </c>
      <c r="E44" s="51" t="s">
        <v>12</v>
      </c>
      <c r="F44" s="1" t="s">
        <v>41</v>
      </c>
      <c r="G44" s="1" t="s">
        <v>14</v>
      </c>
      <c r="H44" s="1" t="s">
        <v>86</v>
      </c>
      <c r="I44" s="1" t="s">
        <v>166</v>
      </c>
      <c r="J44" s="1">
        <v>1960</v>
      </c>
      <c r="K44" s="2" t="s">
        <v>39</v>
      </c>
      <c r="L44" s="12">
        <v>3</v>
      </c>
      <c r="M44" s="13">
        <v>15</v>
      </c>
      <c r="N44" s="4">
        <v>22</v>
      </c>
      <c r="O44" s="12">
        <v>3</v>
      </c>
      <c r="P44" s="13">
        <v>15</v>
      </c>
      <c r="Q44" s="4">
        <v>30</v>
      </c>
      <c r="R44" s="12"/>
      <c r="S44" s="13"/>
      <c r="T44" s="4"/>
      <c r="U44" s="12"/>
      <c r="V44" s="13"/>
      <c r="W44" s="4"/>
      <c r="X44" s="12"/>
      <c r="Y44" s="13"/>
      <c r="Z44" s="4"/>
      <c r="AA44" s="12"/>
      <c r="AB44" s="13"/>
      <c r="AC44" s="4"/>
      <c r="AD44" s="12"/>
      <c r="AE44" s="13"/>
      <c r="AF44" s="4"/>
      <c r="AG44" s="12"/>
      <c r="AH44" s="13"/>
      <c r="AI44" s="4"/>
      <c r="AJ44" s="18"/>
    </row>
    <row r="45" spans="1:36" ht="19.5" customHeight="1">
      <c r="A45" s="18"/>
      <c r="B45" s="1">
        <v>5</v>
      </c>
      <c r="C45" s="11">
        <f t="shared" si="4"/>
        <v>13</v>
      </c>
      <c r="D45" s="9">
        <f t="shared" si="5"/>
        <v>13</v>
      </c>
      <c r="E45" s="37" t="s">
        <v>54</v>
      </c>
      <c r="F45" s="39" t="s">
        <v>55</v>
      </c>
      <c r="G45" s="39" t="s">
        <v>15</v>
      </c>
      <c r="H45" s="39" t="s">
        <v>86</v>
      </c>
      <c r="I45" s="39" t="s">
        <v>162</v>
      </c>
      <c r="J45" s="39">
        <v>1996</v>
      </c>
      <c r="K45" s="40" t="s">
        <v>39</v>
      </c>
      <c r="L45" s="12">
        <v>4</v>
      </c>
      <c r="M45" s="13">
        <v>13</v>
      </c>
      <c r="N45" s="4">
        <v>36</v>
      </c>
      <c r="O45" s="142" t="s">
        <v>295</v>
      </c>
      <c r="P45" s="143">
        <v>0</v>
      </c>
      <c r="Q45" s="144" t="s">
        <v>295</v>
      </c>
      <c r="R45" s="12"/>
      <c r="S45" s="13"/>
      <c r="T45" s="4"/>
      <c r="U45" s="12"/>
      <c r="V45" s="13"/>
      <c r="W45" s="4"/>
      <c r="X45" s="12"/>
      <c r="Y45" s="13"/>
      <c r="Z45" s="4"/>
      <c r="AA45" s="12"/>
      <c r="AB45" s="13"/>
      <c r="AC45" s="4"/>
      <c r="AD45" s="12"/>
      <c r="AE45" s="13"/>
      <c r="AF45" s="4"/>
      <c r="AG45" s="12"/>
      <c r="AH45" s="13"/>
      <c r="AI45" s="4"/>
      <c r="AJ45" s="18"/>
    </row>
    <row r="46" spans="1:36" ht="20.100000000000001" customHeight="1">
      <c r="A46" s="18"/>
      <c r="B46" s="1">
        <v>6</v>
      </c>
      <c r="C46" s="11">
        <f t="shared" si="4"/>
        <v>21</v>
      </c>
      <c r="D46" s="9">
        <f t="shared" si="5"/>
        <v>13</v>
      </c>
      <c r="E46" s="51" t="s">
        <v>20</v>
      </c>
      <c r="F46" s="1" t="s">
        <v>121</v>
      </c>
      <c r="G46" s="1" t="s">
        <v>21</v>
      </c>
      <c r="H46" s="1" t="s">
        <v>86</v>
      </c>
      <c r="I46" s="1" t="s">
        <v>167</v>
      </c>
      <c r="J46" s="1">
        <v>1958</v>
      </c>
      <c r="K46" s="2" t="s">
        <v>39</v>
      </c>
      <c r="L46" s="12">
        <v>8</v>
      </c>
      <c r="M46" s="13">
        <v>8</v>
      </c>
      <c r="N46" s="4">
        <v>57</v>
      </c>
      <c r="O46" s="12">
        <v>4</v>
      </c>
      <c r="P46" s="13">
        <v>13</v>
      </c>
      <c r="Q46" s="4">
        <v>33</v>
      </c>
      <c r="R46" s="12"/>
      <c r="S46" s="13"/>
      <c r="T46" s="4"/>
      <c r="U46" s="12"/>
      <c r="V46" s="13"/>
      <c r="W46" s="4"/>
      <c r="X46" s="12"/>
      <c r="Y46" s="13"/>
      <c r="Z46" s="4"/>
      <c r="AA46" s="12"/>
      <c r="AB46" s="13"/>
      <c r="AC46" s="4"/>
      <c r="AD46" s="12"/>
      <c r="AE46" s="13"/>
      <c r="AF46" s="4"/>
      <c r="AG46" s="12"/>
      <c r="AH46" s="13"/>
      <c r="AI46" s="4"/>
      <c r="AJ46" s="18"/>
    </row>
    <row r="47" spans="1:36" ht="19.5" customHeight="1">
      <c r="A47" s="18"/>
      <c r="B47" s="1">
        <v>7</v>
      </c>
      <c r="C47" s="11">
        <f t="shared" si="4"/>
        <v>20</v>
      </c>
      <c r="D47" s="9">
        <f t="shared" si="5"/>
        <v>10</v>
      </c>
      <c r="E47" s="51" t="s">
        <v>178</v>
      </c>
      <c r="F47" s="1" t="s">
        <v>51</v>
      </c>
      <c r="G47" s="1" t="s">
        <v>97</v>
      </c>
      <c r="H47" s="1" t="s">
        <v>86</v>
      </c>
      <c r="I47" s="6" t="s">
        <v>98</v>
      </c>
      <c r="J47" s="6">
        <v>1959</v>
      </c>
      <c r="K47" s="2" t="s">
        <v>39</v>
      </c>
      <c r="L47" s="12">
        <v>6</v>
      </c>
      <c r="M47" s="13">
        <v>10</v>
      </c>
      <c r="N47" s="4">
        <v>52</v>
      </c>
      <c r="O47" s="12">
        <v>6</v>
      </c>
      <c r="P47" s="13">
        <v>10</v>
      </c>
      <c r="Q47" s="4">
        <v>43</v>
      </c>
      <c r="R47" s="12"/>
      <c r="S47" s="13"/>
      <c r="T47" s="4"/>
      <c r="U47" s="12"/>
      <c r="V47" s="13"/>
      <c r="W47" s="4"/>
      <c r="X47" s="12"/>
      <c r="Y47" s="13"/>
      <c r="Z47" s="4"/>
      <c r="AA47" s="12"/>
      <c r="AB47" s="13"/>
      <c r="AC47" s="4"/>
      <c r="AD47" s="12"/>
      <c r="AE47" s="13"/>
      <c r="AF47" s="4"/>
      <c r="AG47" s="12"/>
      <c r="AH47" s="13"/>
      <c r="AI47" s="4"/>
      <c r="AJ47" s="18"/>
    </row>
    <row r="48" spans="1:36" ht="20.100000000000001" customHeight="1">
      <c r="A48" s="18"/>
      <c r="B48" s="1">
        <v>8</v>
      </c>
      <c r="C48" s="11">
        <f t="shared" si="4"/>
        <v>9</v>
      </c>
      <c r="D48" s="9">
        <f t="shared" si="5"/>
        <v>9</v>
      </c>
      <c r="E48" s="138" t="s">
        <v>128</v>
      </c>
      <c r="F48" s="136" t="s">
        <v>40</v>
      </c>
      <c r="G48" s="136" t="s">
        <v>24</v>
      </c>
      <c r="H48" s="136" t="s">
        <v>86</v>
      </c>
      <c r="I48" s="136" t="s">
        <v>228</v>
      </c>
      <c r="J48" s="1">
        <v>1967</v>
      </c>
      <c r="K48" s="2" t="s">
        <v>39</v>
      </c>
      <c r="L48" s="12">
        <v>7</v>
      </c>
      <c r="M48" s="13">
        <v>9</v>
      </c>
      <c r="N48" s="4">
        <v>57</v>
      </c>
      <c r="O48" s="139" t="s">
        <v>312</v>
      </c>
      <c r="P48" s="137">
        <v>0</v>
      </c>
      <c r="Q48" s="140" t="s">
        <v>313</v>
      </c>
      <c r="R48" s="12"/>
      <c r="S48" s="13"/>
      <c r="T48" s="4"/>
      <c r="U48" s="12"/>
      <c r="V48" s="13"/>
      <c r="W48" s="4"/>
      <c r="X48" s="12"/>
      <c r="Y48" s="13"/>
      <c r="Z48" s="4"/>
      <c r="AA48" s="12"/>
      <c r="AB48" s="13"/>
      <c r="AC48" s="4"/>
      <c r="AD48" s="12"/>
      <c r="AE48" s="13"/>
      <c r="AF48" s="4"/>
      <c r="AG48" s="12"/>
      <c r="AH48" s="13"/>
      <c r="AI48" s="4"/>
      <c r="AJ48" s="18"/>
    </row>
    <row r="49" spans="1:36" ht="20.100000000000001" customHeight="1">
      <c r="A49" s="18"/>
      <c r="B49" s="1">
        <v>9</v>
      </c>
      <c r="C49" s="11">
        <f t="shared" si="4"/>
        <v>9</v>
      </c>
      <c r="D49" s="9">
        <f t="shared" si="5"/>
        <v>9</v>
      </c>
      <c r="E49" s="138" t="s">
        <v>338</v>
      </c>
      <c r="F49" s="136" t="s">
        <v>310</v>
      </c>
      <c r="G49" s="136" t="s">
        <v>21</v>
      </c>
      <c r="H49" s="136" t="s">
        <v>86</v>
      </c>
      <c r="I49" s="136" t="s">
        <v>311</v>
      </c>
      <c r="J49" s="136">
        <v>1993</v>
      </c>
      <c r="K49" s="2" t="s">
        <v>39</v>
      </c>
      <c r="L49" s="142" t="s">
        <v>295</v>
      </c>
      <c r="M49" s="143">
        <v>0</v>
      </c>
      <c r="N49" s="144" t="s">
        <v>295</v>
      </c>
      <c r="O49" s="12">
        <v>7</v>
      </c>
      <c r="P49" s="13">
        <v>9</v>
      </c>
      <c r="Q49" s="4">
        <v>44</v>
      </c>
      <c r="R49" s="12"/>
      <c r="S49" s="13"/>
      <c r="T49" s="4"/>
      <c r="U49" s="12"/>
      <c r="V49" s="13"/>
      <c r="W49" s="4"/>
      <c r="X49" s="12"/>
      <c r="Y49" s="13"/>
      <c r="Z49" s="4"/>
      <c r="AA49" s="12"/>
      <c r="AB49" s="13"/>
      <c r="AC49" s="4"/>
      <c r="AD49" s="12"/>
      <c r="AE49" s="13"/>
      <c r="AF49" s="4"/>
      <c r="AG49" s="12"/>
      <c r="AH49" s="13"/>
      <c r="AI49" s="4"/>
      <c r="AJ49" s="18"/>
    </row>
    <row r="50" spans="1:36" ht="20.100000000000001" customHeight="1">
      <c r="A50" s="18"/>
      <c r="B50" s="1">
        <v>10</v>
      </c>
      <c r="C50" s="11">
        <f t="shared" si="4"/>
        <v>15</v>
      </c>
      <c r="D50" s="9">
        <f t="shared" si="5"/>
        <v>8</v>
      </c>
      <c r="E50" s="51" t="s">
        <v>42</v>
      </c>
      <c r="F50" s="1" t="s">
        <v>43</v>
      </c>
      <c r="G50" s="1" t="s">
        <v>24</v>
      </c>
      <c r="H50" s="1" t="s">
        <v>86</v>
      </c>
      <c r="I50" s="1" t="s">
        <v>165</v>
      </c>
      <c r="J50" s="1">
        <v>1986</v>
      </c>
      <c r="K50" s="2" t="s">
        <v>39</v>
      </c>
      <c r="L50" s="12">
        <v>9</v>
      </c>
      <c r="M50" s="13">
        <v>7</v>
      </c>
      <c r="N50" s="4">
        <v>62</v>
      </c>
      <c r="O50" s="12">
        <v>8</v>
      </c>
      <c r="P50" s="13">
        <v>8</v>
      </c>
      <c r="Q50" s="4">
        <v>48</v>
      </c>
      <c r="R50" s="12"/>
      <c r="S50" s="13"/>
      <c r="T50" s="4"/>
      <c r="U50" s="12"/>
      <c r="V50" s="13"/>
      <c r="W50" s="4"/>
      <c r="X50" s="12"/>
      <c r="Y50" s="13"/>
      <c r="Z50" s="4"/>
      <c r="AA50" s="12"/>
      <c r="AB50" s="13"/>
      <c r="AC50" s="4"/>
      <c r="AD50" s="12"/>
      <c r="AE50" s="13"/>
      <c r="AF50" s="4"/>
      <c r="AG50" s="12"/>
      <c r="AH50" s="13"/>
      <c r="AI50" s="4"/>
      <c r="AJ50" s="18"/>
    </row>
    <row r="51" spans="1:36" ht="20.100000000000001" customHeight="1">
      <c r="A51" s="18"/>
      <c r="B51" s="34">
        <v>11</v>
      </c>
      <c r="C51" s="27">
        <f t="shared" si="4"/>
        <v>13</v>
      </c>
      <c r="D51" s="8">
        <f t="shared" si="5"/>
        <v>7</v>
      </c>
      <c r="E51" s="108" t="s">
        <v>53</v>
      </c>
      <c r="F51" s="34" t="s">
        <v>32</v>
      </c>
      <c r="G51" s="34" t="s">
        <v>21</v>
      </c>
      <c r="H51" s="34" t="s">
        <v>86</v>
      </c>
      <c r="I51" s="107" t="s">
        <v>104</v>
      </c>
      <c r="J51" s="107">
        <v>1983</v>
      </c>
      <c r="K51" s="35" t="s">
        <v>39</v>
      </c>
      <c r="L51" s="28">
        <v>10</v>
      </c>
      <c r="M51" s="29">
        <v>6</v>
      </c>
      <c r="N51" s="30">
        <v>74</v>
      </c>
      <c r="O51" s="28">
        <v>9</v>
      </c>
      <c r="P51" s="29">
        <v>7</v>
      </c>
      <c r="Q51" s="30">
        <v>51</v>
      </c>
      <c r="R51" s="28"/>
      <c r="S51" s="29"/>
      <c r="T51" s="30"/>
      <c r="U51" s="28"/>
      <c r="V51" s="29"/>
      <c r="W51" s="30"/>
      <c r="X51" s="28"/>
      <c r="Y51" s="29"/>
      <c r="Z51" s="30"/>
      <c r="AA51" s="28"/>
      <c r="AB51" s="29"/>
      <c r="AC51" s="30"/>
      <c r="AD51" s="28"/>
      <c r="AE51" s="29"/>
      <c r="AF51" s="30"/>
      <c r="AG51" s="28"/>
      <c r="AH51" s="29"/>
      <c r="AI51" s="30"/>
      <c r="AJ51" s="18"/>
    </row>
    <row r="52" spans="1:36" ht="20.100000000000001" customHeight="1">
      <c r="A52" s="18"/>
      <c r="B52" s="18"/>
      <c r="C52" s="18"/>
      <c r="D52" s="18"/>
      <c r="E52" s="20"/>
      <c r="F52" s="20"/>
      <c r="G52" s="20"/>
      <c r="H52" s="20"/>
      <c r="I52" s="20"/>
      <c r="J52" s="20"/>
      <c r="K52" s="21"/>
      <c r="L52" s="21"/>
      <c r="M52" s="21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ht="30" customHeight="1">
      <c r="A53" s="18"/>
      <c r="B53" s="208" t="s">
        <v>72</v>
      </c>
      <c r="C53" s="208"/>
      <c r="D53" s="208"/>
      <c r="E53" s="208"/>
      <c r="F53" s="208"/>
      <c r="G53" s="208"/>
      <c r="H53" s="208"/>
      <c r="I53" s="208"/>
      <c r="J53" s="208"/>
      <c r="K53" s="208"/>
      <c r="L53" s="158" t="s">
        <v>211</v>
      </c>
      <c r="M53" s="159"/>
      <c r="N53" s="160"/>
      <c r="O53" s="158" t="s">
        <v>214</v>
      </c>
      <c r="P53" s="159"/>
      <c r="Q53" s="160"/>
      <c r="R53" s="158" t="s">
        <v>215</v>
      </c>
      <c r="S53" s="159"/>
      <c r="T53" s="160"/>
      <c r="U53" s="158" t="s">
        <v>216</v>
      </c>
      <c r="V53" s="159"/>
      <c r="W53" s="160"/>
      <c r="X53" s="158" t="s">
        <v>217</v>
      </c>
      <c r="Y53" s="159"/>
      <c r="Z53" s="160"/>
      <c r="AA53" s="158" t="s">
        <v>218</v>
      </c>
      <c r="AB53" s="159"/>
      <c r="AC53" s="160"/>
      <c r="AD53" s="158" t="s">
        <v>219</v>
      </c>
      <c r="AE53" s="159"/>
      <c r="AF53" s="160"/>
      <c r="AG53" s="158" t="s">
        <v>220</v>
      </c>
      <c r="AH53" s="159"/>
      <c r="AI53" s="160"/>
      <c r="AJ53" s="18"/>
    </row>
    <row r="54" spans="1:36" ht="19.5" customHeight="1">
      <c r="A54" s="18"/>
      <c r="B54" s="32" t="s">
        <v>78</v>
      </c>
      <c r="C54" s="32" t="s">
        <v>76</v>
      </c>
      <c r="D54" s="32" t="s">
        <v>77</v>
      </c>
      <c r="E54" s="33" t="s">
        <v>0</v>
      </c>
      <c r="F54" s="33" t="s">
        <v>1</v>
      </c>
      <c r="G54" s="33" t="s">
        <v>11</v>
      </c>
      <c r="H54" s="33" t="s">
        <v>85</v>
      </c>
      <c r="I54" s="33" t="s">
        <v>2</v>
      </c>
      <c r="J54" s="33"/>
      <c r="K54" s="33" t="s">
        <v>7</v>
      </c>
      <c r="L54" s="33" t="s">
        <v>74</v>
      </c>
      <c r="M54" s="33" t="s">
        <v>75</v>
      </c>
      <c r="N54" s="33" t="s">
        <v>67</v>
      </c>
      <c r="O54" s="33" t="s">
        <v>74</v>
      </c>
      <c r="P54" s="33" t="s">
        <v>75</v>
      </c>
      <c r="Q54" s="33" t="s">
        <v>67</v>
      </c>
      <c r="R54" s="33" t="s">
        <v>74</v>
      </c>
      <c r="S54" s="33" t="s">
        <v>75</v>
      </c>
      <c r="T54" s="33" t="s">
        <v>67</v>
      </c>
      <c r="U54" s="33" t="s">
        <v>74</v>
      </c>
      <c r="V54" s="33" t="s">
        <v>75</v>
      </c>
      <c r="W54" s="33" t="s">
        <v>67</v>
      </c>
      <c r="X54" s="33" t="s">
        <v>74</v>
      </c>
      <c r="Y54" s="33" t="s">
        <v>75</v>
      </c>
      <c r="Z54" s="33" t="s">
        <v>67</v>
      </c>
      <c r="AA54" s="33" t="s">
        <v>74</v>
      </c>
      <c r="AB54" s="33" t="s">
        <v>75</v>
      </c>
      <c r="AC54" s="33" t="s">
        <v>67</v>
      </c>
      <c r="AD54" s="33" t="s">
        <v>74</v>
      </c>
      <c r="AE54" s="33" t="s">
        <v>75</v>
      </c>
      <c r="AF54" s="33" t="s">
        <v>67</v>
      </c>
      <c r="AG54" s="33" t="s">
        <v>74</v>
      </c>
      <c r="AH54" s="33" t="s">
        <v>75</v>
      </c>
      <c r="AI54" s="33" t="s">
        <v>67</v>
      </c>
      <c r="AJ54" s="18"/>
    </row>
    <row r="55" spans="1:36" ht="20.100000000000001" customHeight="1">
      <c r="A55" s="18"/>
      <c r="B55" s="1">
        <v>1</v>
      </c>
      <c r="C55" s="11">
        <f t="shared" ref="C55:C72" si="6">M55+P55+S55+V55+Y55+AB55+AE55+AH55</f>
        <v>33</v>
      </c>
      <c r="D55" s="9">
        <f t="shared" ref="D55:D72" si="7">C55-MINA(M55,P55,S55,V55,Y55,AB55,AE55,AH55)</f>
        <v>20</v>
      </c>
      <c r="E55" s="51" t="s">
        <v>125</v>
      </c>
      <c r="F55" s="1" t="s">
        <v>126</v>
      </c>
      <c r="G55" s="1" t="s">
        <v>14</v>
      </c>
      <c r="H55" s="1" t="s">
        <v>86</v>
      </c>
      <c r="I55" s="6" t="s">
        <v>127</v>
      </c>
      <c r="J55" s="6">
        <v>1966</v>
      </c>
      <c r="K55" s="2" t="s">
        <v>44</v>
      </c>
      <c r="L55" s="12">
        <v>1</v>
      </c>
      <c r="M55" s="13">
        <v>20</v>
      </c>
      <c r="N55" s="4">
        <v>17</v>
      </c>
      <c r="O55" s="12">
        <v>4</v>
      </c>
      <c r="P55" s="13">
        <v>13</v>
      </c>
      <c r="Q55" s="4">
        <v>10</v>
      </c>
      <c r="R55" s="12"/>
      <c r="S55" s="13"/>
      <c r="T55" s="4"/>
      <c r="U55" s="12"/>
      <c r="V55" s="13"/>
      <c r="W55" s="4"/>
      <c r="X55" s="12"/>
      <c r="Y55" s="13"/>
      <c r="Z55" s="4"/>
      <c r="AA55" s="12"/>
      <c r="AB55" s="13"/>
      <c r="AC55" s="4"/>
      <c r="AD55" s="12"/>
      <c r="AE55" s="13"/>
      <c r="AF55" s="4"/>
      <c r="AG55" s="12"/>
      <c r="AH55" s="13"/>
      <c r="AI55" s="4"/>
      <c r="AJ55" s="18"/>
    </row>
    <row r="56" spans="1:36" ht="19.5">
      <c r="A56" s="18"/>
      <c r="B56" s="1">
        <v>2</v>
      </c>
      <c r="C56" s="11">
        <f t="shared" si="6"/>
        <v>29</v>
      </c>
      <c r="D56" s="9">
        <f t="shared" si="7"/>
        <v>20</v>
      </c>
      <c r="E56" s="51" t="s">
        <v>49</v>
      </c>
      <c r="F56" s="1" t="s">
        <v>50</v>
      </c>
      <c r="G56" s="1" t="s">
        <v>14</v>
      </c>
      <c r="H56" s="1" t="s">
        <v>86</v>
      </c>
      <c r="I56" s="1" t="s">
        <v>168</v>
      </c>
      <c r="J56" s="1">
        <v>1970</v>
      </c>
      <c r="K56" s="2" t="s">
        <v>44</v>
      </c>
      <c r="L56" s="12">
        <v>7</v>
      </c>
      <c r="M56" s="13">
        <v>9</v>
      </c>
      <c r="N56" s="4">
        <v>29</v>
      </c>
      <c r="O56" s="12">
        <v>1</v>
      </c>
      <c r="P56" s="13">
        <v>20</v>
      </c>
      <c r="Q56" s="4">
        <v>5</v>
      </c>
      <c r="R56" s="12"/>
      <c r="S56" s="13"/>
      <c r="T56" s="4"/>
      <c r="U56" s="12"/>
      <c r="V56" s="13"/>
      <c r="W56" s="4"/>
      <c r="X56" s="12"/>
      <c r="Y56" s="13"/>
      <c r="Z56" s="4"/>
      <c r="AA56" s="12"/>
      <c r="AB56" s="13"/>
      <c r="AC56" s="4"/>
      <c r="AD56" s="12"/>
      <c r="AE56" s="13"/>
      <c r="AF56" s="4"/>
      <c r="AG56" s="12"/>
      <c r="AH56" s="13"/>
      <c r="AI56" s="4"/>
      <c r="AJ56" s="18"/>
    </row>
    <row r="57" spans="1:36" ht="19.5">
      <c r="A57" s="18"/>
      <c r="B57" s="1">
        <v>3</v>
      </c>
      <c r="C57" s="11">
        <f t="shared" si="6"/>
        <v>17</v>
      </c>
      <c r="D57" s="9">
        <f t="shared" si="7"/>
        <v>17</v>
      </c>
      <c r="E57" s="51" t="s">
        <v>99</v>
      </c>
      <c r="F57" s="1" t="s">
        <v>229</v>
      </c>
      <c r="G57" s="1" t="s">
        <v>24</v>
      </c>
      <c r="H57" s="1" t="s">
        <v>86</v>
      </c>
      <c r="I57" s="6" t="s">
        <v>100</v>
      </c>
      <c r="J57" s="6">
        <v>1971</v>
      </c>
      <c r="K57" s="2" t="s">
        <v>44</v>
      </c>
      <c r="L57" s="12">
        <v>2</v>
      </c>
      <c r="M57" s="13">
        <v>17</v>
      </c>
      <c r="N57" s="4">
        <v>18</v>
      </c>
      <c r="O57" s="142" t="s">
        <v>295</v>
      </c>
      <c r="P57" s="143">
        <v>0</v>
      </c>
      <c r="Q57" s="144" t="s">
        <v>295</v>
      </c>
      <c r="R57" s="12"/>
      <c r="S57" s="13"/>
      <c r="T57" s="4"/>
      <c r="U57" s="12"/>
      <c r="V57" s="13"/>
      <c r="W57" s="4"/>
      <c r="X57" s="12"/>
      <c r="Y57" s="13"/>
      <c r="Z57" s="4"/>
      <c r="AA57" s="12"/>
      <c r="AB57" s="13"/>
      <c r="AC57" s="4"/>
      <c r="AD57" s="12"/>
      <c r="AE57" s="13"/>
      <c r="AF57" s="4"/>
      <c r="AG57" s="12"/>
      <c r="AH57" s="13"/>
      <c r="AI57" s="4"/>
      <c r="AJ57" s="18"/>
    </row>
    <row r="58" spans="1:36" ht="19.5">
      <c r="A58" s="18"/>
      <c r="B58" s="1">
        <v>4</v>
      </c>
      <c r="C58" s="11">
        <f t="shared" si="6"/>
        <v>25</v>
      </c>
      <c r="D58" s="9">
        <f t="shared" si="7"/>
        <v>17</v>
      </c>
      <c r="E58" s="51" t="s">
        <v>27</v>
      </c>
      <c r="F58" s="1" t="s">
        <v>101</v>
      </c>
      <c r="G58" s="1" t="s">
        <v>21</v>
      </c>
      <c r="H58" s="1" t="s">
        <v>86</v>
      </c>
      <c r="I58" s="6" t="s">
        <v>102</v>
      </c>
      <c r="J58" s="6">
        <v>1962</v>
      </c>
      <c r="K58" s="2" t="s">
        <v>44</v>
      </c>
      <c r="L58" s="12">
        <v>8</v>
      </c>
      <c r="M58" s="13">
        <v>8</v>
      </c>
      <c r="N58" s="4">
        <v>37</v>
      </c>
      <c r="O58" s="12">
        <v>2</v>
      </c>
      <c r="P58" s="13">
        <v>17</v>
      </c>
      <c r="Q58" s="4">
        <v>9</v>
      </c>
      <c r="R58" s="12"/>
      <c r="S58" s="13"/>
      <c r="T58" s="4"/>
      <c r="U58" s="12"/>
      <c r="V58" s="13"/>
      <c r="W58" s="4"/>
      <c r="X58" s="12"/>
      <c r="Y58" s="13"/>
      <c r="Z58" s="4"/>
      <c r="AA58" s="12"/>
      <c r="AB58" s="13"/>
      <c r="AC58" s="4"/>
      <c r="AD58" s="12"/>
      <c r="AE58" s="13"/>
      <c r="AF58" s="4"/>
      <c r="AG58" s="12"/>
      <c r="AH58" s="13"/>
      <c r="AI58" s="4"/>
      <c r="AJ58" s="18"/>
    </row>
    <row r="59" spans="1:36" ht="20.100000000000001" customHeight="1">
      <c r="A59" s="18"/>
      <c r="B59" s="1">
        <v>5</v>
      </c>
      <c r="C59" s="11">
        <f t="shared" si="6"/>
        <v>15</v>
      </c>
      <c r="D59" s="9">
        <f t="shared" si="7"/>
        <v>15</v>
      </c>
      <c r="E59" s="51" t="s">
        <v>230</v>
      </c>
      <c r="F59" s="1" t="s">
        <v>18</v>
      </c>
      <c r="G59" s="1" t="s">
        <v>24</v>
      </c>
      <c r="H59" s="1" t="s">
        <v>86</v>
      </c>
      <c r="I59" s="6" t="s">
        <v>231</v>
      </c>
      <c r="J59" s="6">
        <v>1987</v>
      </c>
      <c r="K59" s="2" t="s">
        <v>44</v>
      </c>
      <c r="L59" s="12">
        <v>3</v>
      </c>
      <c r="M59" s="13">
        <v>15</v>
      </c>
      <c r="N59" s="4">
        <v>18</v>
      </c>
      <c r="O59" s="142" t="s">
        <v>295</v>
      </c>
      <c r="P59" s="143">
        <v>0</v>
      </c>
      <c r="Q59" s="144" t="s">
        <v>295</v>
      </c>
      <c r="R59" s="12"/>
      <c r="S59" s="13"/>
      <c r="T59" s="4"/>
      <c r="U59" s="12"/>
      <c r="V59" s="13"/>
      <c r="W59" s="4"/>
      <c r="X59" s="12"/>
      <c r="Y59" s="13"/>
      <c r="Z59" s="4"/>
      <c r="AA59" s="12"/>
      <c r="AB59" s="13"/>
      <c r="AC59" s="4"/>
      <c r="AD59" s="12"/>
      <c r="AE59" s="13"/>
      <c r="AF59" s="4"/>
      <c r="AG59" s="12"/>
      <c r="AH59" s="13"/>
      <c r="AI59" s="4"/>
      <c r="AJ59" s="18"/>
    </row>
    <row r="60" spans="1:36" ht="18.75" customHeight="1">
      <c r="A60" s="18"/>
      <c r="B60" s="1">
        <v>6</v>
      </c>
      <c r="C60" s="11">
        <f t="shared" si="6"/>
        <v>15</v>
      </c>
      <c r="D60" s="9">
        <f t="shared" si="7"/>
        <v>15</v>
      </c>
      <c r="E60" s="51" t="s">
        <v>297</v>
      </c>
      <c r="F60" s="1" t="s">
        <v>314</v>
      </c>
      <c r="G60" s="1" t="s">
        <v>15</v>
      </c>
      <c r="H60" s="1" t="s">
        <v>86</v>
      </c>
      <c r="I60" s="6" t="s">
        <v>315</v>
      </c>
      <c r="J60" s="6"/>
      <c r="K60" s="2" t="s">
        <v>44</v>
      </c>
      <c r="L60" s="142" t="s">
        <v>295</v>
      </c>
      <c r="M60" s="143">
        <v>0</v>
      </c>
      <c r="N60" s="144" t="s">
        <v>295</v>
      </c>
      <c r="O60" s="12">
        <v>3</v>
      </c>
      <c r="P60" s="13">
        <v>15</v>
      </c>
      <c r="Q60" s="4">
        <v>10</v>
      </c>
      <c r="R60" s="12"/>
      <c r="S60" s="13"/>
      <c r="T60" s="4"/>
      <c r="U60" s="12"/>
      <c r="V60" s="13"/>
      <c r="W60" s="4"/>
      <c r="X60" s="12"/>
      <c r="Y60" s="13"/>
      <c r="Z60" s="4"/>
      <c r="AA60" s="12"/>
      <c r="AB60" s="13"/>
      <c r="AC60" s="4"/>
      <c r="AD60" s="12"/>
      <c r="AE60" s="13"/>
      <c r="AF60" s="4"/>
      <c r="AG60" s="12"/>
      <c r="AH60" s="13"/>
      <c r="AI60" s="4"/>
      <c r="AJ60" s="18"/>
    </row>
    <row r="61" spans="1:36" ht="19.5">
      <c r="A61" s="18"/>
      <c r="B61" s="1">
        <v>7</v>
      </c>
      <c r="C61" s="11">
        <f t="shared" si="6"/>
        <v>23</v>
      </c>
      <c r="D61" s="9">
        <f t="shared" si="7"/>
        <v>13</v>
      </c>
      <c r="E61" s="51" t="s">
        <v>47</v>
      </c>
      <c r="F61" s="1" t="s">
        <v>48</v>
      </c>
      <c r="G61" s="1" t="s">
        <v>24</v>
      </c>
      <c r="H61" s="1" t="s">
        <v>86</v>
      </c>
      <c r="I61" s="6" t="s">
        <v>103</v>
      </c>
      <c r="J61" s="6">
        <v>1957</v>
      </c>
      <c r="K61" s="2" t="s">
        <v>44</v>
      </c>
      <c r="L61" s="12">
        <v>4</v>
      </c>
      <c r="M61" s="13">
        <v>13</v>
      </c>
      <c r="N61" s="4">
        <v>19</v>
      </c>
      <c r="O61" s="12">
        <v>6</v>
      </c>
      <c r="P61" s="13">
        <v>10</v>
      </c>
      <c r="Q61" s="4">
        <v>16</v>
      </c>
      <c r="R61" s="12"/>
      <c r="S61" s="13"/>
      <c r="T61" s="4"/>
      <c r="U61" s="12"/>
      <c r="V61" s="13"/>
      <c r="W61" s="4"/>
      <c r="X61" s="12"/>
      <c r="Y61" s="13"/>
      <c r="Z61" s="4"/>
      <c r="AA61" s="12"/>
      <c r="AB61" s="13"/>
      <c r="AC61" s="4"/>
      <c r="AD61" s="12"/>
      <c r="AE61" s="13"/>
      <c r="AF61" s="4"/>
      <c r="AG61" s="12"/>
      <c r="AH61" s="13"/>
      <c r="AI61" s="4"/>
      <c r="AJ61" s="18"/>
    </row>
    <row r="62" spans="1:36" ht="20.100000000000001" customHeight="1">
      <c r="A62" s="18"/>
      <c r="B62" s="1">
        <v>8</v>
      </c>
      <c r="C62" s="11">
        <f t="shared" si="6"/>
        <v>11</v>
      </c>
      <c r="D62" s="9">
        <f t="shared" si="7"/>
        <v>11</v>
      </c>
      <c r="E62" s="37" t="s">
        <v>148</v>
      </c>
      <c r="F62" s="39" t="s">
        <v>149</v>
      </c>
      <c r="G62" s="39" t="s">
        <v>15</v>
      </c>
      <c r="H62" s="39" t="s">
        <v>86</v>
      </c>
      <c r="I62" s="39" t="s">
        <v>150</v>
      </c>
      <c r="J62" s="39">
        <v>1995</v>
      </c>
      <c r="K62" s="40" t="s">
        <v>44</v>
      </c>
      <c r="L62" s="12">
        <v>5</v>
      </c>
      <c r="M62" s="13">
        <v>11</v>
      </c>
      <c r="N62" s="4">
        <v>26</v>
      </c>
      <c r="O62" s="139" t="s">
        <v>320</v>
      </c>
      <c r="P62" s="137">
        <v>0</v>
      </c>
      <c r="Q62" s="140" t="s">
        <v>313</v>
      </c>
      <c r="R62" s="12"/>
      <c r="S62" s="13"/>
      <c r="T62" s="4"/>
      <c r="U62" s="12"/>
      <c r="V62" s="13"/>
      <c r="W62" s="4"/>
      <c r="X62" s="12"/>
      <c r="Y62" s="13"/>
      <c r="Z62" s="4"/>
      <c r="AA62" s="12"/>
      <c r="AB62" s="13"/>
      <c r="AC62" s="4"/>
      <c r="AD62" s="12"/>
      <c r="AE62" s="13"/>
      <c r="AF62" s="4"/>
      <c r="AG62" s="12"/>
      <c r="AH62" s="13"/>
      <c r="AI62" s="4"/>
      <c r="AJ62" s="18"/>
    </row>
    <row r="63" spans="1:36" ht="19.5">
      <c r="A63" s="18"/>
      <c r="B63" s="1">
        <v>9</v>
      </c>
      <c r="C63" s="11">
        <f t="shared" si="6"/>
        <v>11</v>
      </c>
      <c r="D63" s="9">
        <f t="shared" si="7"/>
        <v>11</v>
      </c>
      <c r="E63" s="51" t="s">
        <v>300</v>
      </c>
      <c r="F63" s="1" t="s">
        <v>316</v>
      </c>
      <c r="G63" s="1" t="s">
        <v>21</v>
      </c>
      <c r="H63" s="1" t="s">
        <v>86</v>
      </c>
      <c r="I63" s="6" t="s">
        <v>317</v>
      </c>
      <c r="J63" s="6">
        <v>1962</v>
      </c>
      <c r="K63" s="2" t="s">
        <v>44</v>
      </c>
      <c r="L63" s="142" t="s">
        <v>295</v>
      </c>
      <c r="M63" s="143">
        <v>0</v>
      </c>
      <c r="N63" s="144" t="s">
        <v>295</v>
      </c>
      <c r="O63" s="12">
        <v>5</v>
      </c>
      <c r="P63" s="13">
        <v>11</v>
      </c>
      <c r="Q63" s="4">
        <v>11</v>
      </c>
      <c r="R63" s="12"/>
      <c r="S63" s="13"/>
      <c r="T63" s="4"/>
      <c r="U63" s="12"/>
      <c r="V63" s="13"/>
      <c r="W63" s="4"/>
      <c r="X63" s="12"/>
      <c r="Y63" s="13"/>
      <c r="Z63" s="4"/>
      <c r="AA63" s="12"/>
      <c r="AB63" s="13"/>
      <c r="AC63" s="4"/>
      <c r="AD63" s="12"/>
      <c r="AE63" s="13"/>
      <c r="AF63" s="4"/>
      <c r="AG63" s="12"/>
      <c r="AH63" s="13"/>
      <c r="AI63" s="4"/>
      <c r="AJ63" s="18"/>
    </row>
    <row r="64" spans="1:36" ht="19.5">
      <c r="A64" s="18"/>
      <c r="B64" s="1">
        <v>10</v>
      </c>
      <c r="C64" s="11">
        <f t="shared" si="6"/>
        <v>19</v>
      </c>
      <c r="D64" s="9">
        <f t="shared" si="7"/>
        <v>10</v>
      </c>
      <c r="E64" s="51" t="s">
        <v>46</v>
      </c>
      <c r="F64" s="10" t="s">
        <v>40</v>
      </c>
      <c r="G64" s="10" t="s">
        <v>81</v>
      </c>
      <c r="H64" s="10" t="s">
        <v>86</v>
      </c>
      <c r="I64" s="10" t="s">
        <v>112</v>
      </c>
      <c r="J64" s="10">
        <v>1966</v>
      </c>
      <c r="K64" s="12" t="s">
        <v>44</v>
      </c>
      <c r="L64" s="12">
        <v>6</v>
      </c>
      <c r="M64" s="13">
        <v>10</v>
      </c>
      <c r="N64" s="4">
        <v>27</v>
      </c>
      <c r="O64" s="12">
        <v>7</v>
      </c>
      <c r="P64" s="13">
        <v>9</v>
      </c>
      <c r="Q64" s="4">
        <v>21</v>
      </c>
      <c r="R64" s="12"/>
      <c r="S64" s="13"/>
      <c r="T64" s="4"/>
      <c r="U64" s="12"/>
      <c r="V64" s="13"/>
      <c r="W64" s="4"/>
      <c r="X64" s="12"/>
      <c r="Y64" s="13"/>
      <c r="Z64" s="4"/>
      <c r="AA64" s="12"/>
      <c r="AB64" s="13"/>
      <c r="AC64" s="4"/>
      <c r="AD64" s="12"/>
      <c r="AE64" s="13"/>
      <c r="AF64" s="4"/>
      <c r="AG64" s="12"/>
      <c r="AH64" s="13"/>
      <c r="AI64" s="4"/>
      <c r="AJ64" s="18"/>
    </row>
    <row r="65" spans="1:36" ht="19.5">
      <c r="A65" s="18"/>
      <c r="B65" s="1">
        <v>11</v>
      </c>
      <c r="C65" s="11">
        <f t="shared" si="6"/>
        <v>14</v>
      </c>
      <c r="D65" s="9">
        <f t="shared" si="7"/>
        <v>8</v>
      </c>
      <c r="E65" s="51" t="s">
        <v>94</v>
      </c>
      <c r="F65" s="1" t="s">
        <v>107</v>
      </c>
      <c r="G65" s="1" t="s">
        <v>14</v>
      </c>
      <c r="H65" s="1" t="s">
        <v>86</v>
      </c>
      <c r="I65" s="6" t="s">
        <v>108</v>
      </c>
      <c r="J65" s="6">
        <v>1983</v>
      </c>
      <c r="K65" s="2" t="s">
        <v>44</v>
      </c>
      <c r="L65" s="12">
        <v>10</v>
      </c>
      <c r="M65" s="13">
        <v>6</v>
      </c>
      <c r="N65" s="4">
        <v>65</v>
      </c>
      <c r="O65" s="12">
        <v>8</v>
      </c>
      <c r="P65" s="13">
        <v>8</v>
      </c>
      <c r="Q65" s="4">
        <v>32</v>
      </c>
      <c r="R65" s="12"/>
      <c r="S65" s="13"/>
      <c r="T65" s="4"/>
      <c r="U65" s="12"/>
      <c r="V65" s="13"/>
      <c r="W65" s="4"/>
      <c r="X65" s="12"/>
      <c r="Y65" s="13"/>
      <c r="Z65" s="4"/>
      <c r="AA65" s="12"/>
      <c r="AB65" s="13"/>
      <c r="AC65" s="4"/>
      <c r="AD65" s="12"/>
      <c r="AE65" s="13"/>
      <c r="AF65" s="4"/>
      <c r="AG65" s="12"/>
      <c r="AH65" s="13"/>
      <c r="AI65" s="4"/>
      <c r="AJ65" s="18"/>
    </row>
    <row r="66" spans="1:36" ht="19.5" customHeight="1">
      <c r="A66" s="18"/>
      <c r="B66" s="1">
        <v>12</v>
      </c>
      <c r="C66" s="11">
        <f t="shared" si="6"/>
        <v>12</v>
      </c>
      <c r="D66" s="9">
        <f t="shared" si="7"/>
        <v>7</v>
      </c>
      <c r="E66" s="51" t="s">
        <v>3</v>
      </c>
      <c r="F66" s="1" t="s">
        <v>109</v>
      </c>
      <c r="G66" s="1" t="s">
        <v>256</v>
      </c>
      <c r="H66" s="1" t="s">
        <v>86</v>
      </c>
      <c r="I66" s="6" t="s">
        <v>110</v>
      </c>
      <c r="J66" s="6">
        <v>1958</v>
      </c>
      <c r="K66" s="2" t="s">
        <v>44</v>
      </c>
      <c r="L66" s="12">
        <v>9</v>
      </c>
      <c r="M66" s="13">
        <v>7</v>
      </c>
      <c r="N66" s="4">
        <v>53</v>
      </c>
      <c r="O66" s="12">
        <v>11</v>
      </c>
      <c r="P66" s="13">
        <v>5</v>
      </c>
      <c r="Q66" s="4">
        <v>39</v>
      </c>
      <c r="R66" s="12"/>
      <c r="S66" s="13"/>
      <c r="T66" s="4"/>
      <c r="U66" s="12"/>
      <c r="V66" s="13"/>
      <c r="W66" s="4"/>
      <c r="X66" s="12"/>
      <c r="Y66" s="13"/>
      <c r="Z66" s="4"/>
      <c r="AA66" s="12"/>
      <c r="AB66" s="13"/>
      <c r="AC66" s="4"/>
      <c r="AD66" s="12"/>
      <c r="AE66" s="13"/>
      <c r="AF66" s="4"/>
      <c r="AG66" s="12"/>
      <c r="AH66" s="13"/>
      <c r="AI66" s="4"/>
      <c r="AJ66" s="18"/>
    </row>
    <row r="67" spans="1:36" ht="19.5" customHeight="1">
      <c r="A67" s="18"/>
      <c r="B67" s="1">
        <v>13</v>
      </c>
      <c r="C67" s="11">
        <f t="shared" si="6"/>
        <v>10</v>
      </c>
      <c r="D67" s="9">
        <f t="shared" si="7"/>
        <v>7</v>
      </c>
      <c r="E67" s="51" t="s">
        <v>122</v>
      </c>
      <c r="F67" s="1" t="s">
        <v>123</v>
      </c>
      <c r="G67" s="1" t="s">
        <v>14</v>
      </c>
      <c r="H67" s="1" t="s">
        <v>86</v>
      </c>
      <c r="I67" s="6" t="s">
        <v>124</v>
      </c>
      <c r="J67" s="6">
        <v>1971</v>
      </c>
      <c r="K67" s="2" t="s">
        <v>44</v>
      </c>
      <c r="L67" s="12">
        <v>13</v>
      </c>
      <c r="M67" s="13">
        <v>3</v>
      </c>
      <c r="N67" s="4">
        <v>97</v>
      </c>
      <c r="O67" s="12">
        <v>9</v>
      </c>
      <c r="P67" s="13">
        <v>7</v>
      </c>
      <c r="Q67" s="4">
        <v>36</v>
      </c>
      <c r="R67" s="12"/>
      <c r="S67" s="13"/>
      <c r="T67" s="4"/>
      <c r="U67" s="12"/>
      <c r="V67" s="13"/>
      <c r="W67" s="4"/>
      <c r="X67" s="12"/>
      <c r="Y67" s="13"/>
      <c r="Z67" s="4"/>
      <c r="AA67" s="12"/>
      <c r="AB67" s="13"/>
      <c r="AC67" s="4"/>
      <c r="AD67" s="12"/>
      <c r="AE67" s="13"/>
      <c r="AF67" s="4"/>
      <c r="AG67" s="12"/>
      <c r="AH67" s="13"/>
      <c r="AI67" s="4"/>
      <c r="AJ67" s="18"/>
    </row>
    <row r="68" spans="1:36" ht="19.5" customHeight="1">
      <c r="A68" s="18"/>
      <c r="B68" s="1">
        <v>14</v>
      </c>
      <c r="C68" s="11">
        <f t="shared" si="6"/>
        <v>6</v>
      </c>
      <c r="D68" s="9">
        <f t="shared" si="7"/>
        <v>6</v>
      </c>
      <c r="E68" s="10" t="s">
        <v>318</v>
      </c>
      <c r="F68" s="1" t="s">
        <v>79</v>
      </c>
      <c r="G68" s="1" t="s">
        <v>14</v>
      </c>
      <c r="H68" s="1" t="s">
        <v>86</v>
      </c>
      <c r="I68" s="1" t="s">
        <v>319</v>
      </c>
      <c r="J68" s="1">
        <v>1968</v>
      </c>
      <c r="K68" s="2" t="s">
        <v>44</v>
      </c>
      <c r="L68" s="142" t="s">
        <v>295</v>
      </c>
      <c r="M68" s="143">
        <v>0</v>
      </c>
      <c r="N68" s="144" t="s">
        <v>295</v>
      </c>
      <c r="O68" s="12">
        <v>10</v>
      </c>
      <c r="P68" s="13">
        <v>6</v>
      </c>
      <c r="Q68" s="4">
        <v>38</v>
      </c>
      <c r="R68" s="12"/>
      <c r="S68" s="13"/>
      <c r="T68" s="4"/>
      <c r="U68" s="12"/>
      <c r="V68" s="13"/>
      <c r="W68" s="4"/>
      <c r="X68" s="12"/>
      <c r="Y68" s="13"/>
      <c r="Z68" s="4"/>
      <c r="AA68" s="12"/>
      <c r="AB68" s="13"/>
      <c r="AC68" s="4"/>
      <c r="AD68" s="12"/>
      <c r="AE68" s="13"/>
      <c r="AF68" s="4"/>
      <c r="AG68" s="12"/>
      <c r="AH68" s="13"/>
      <c r="AI68" s="4"/>
      <c r="AJ68" s="18"/>
    </row>
    <row r="69" spans="1:36" ht="19.5" customHeight="1">
      <c r="A69" s="18"/>
      <c r="B69" s="1">
        <v>15</v>
      </c>
      <c r="C69" s="11">
        <f t="shared" si="6"/>
        <v>5</v>
      </c>
      <c r="D69" s="9">
        <f t="shared" si="7"/>
        <v>5</v>
      </c>
      <c r="E69" s="51" t="s">
        <v>179</v>
      </c>
      <c r="F69" s="1" t="s">
        <v>175</v>
      </c>
      <c r="G69" s="1" t="s">
        <v>14</v>
      </c>
      <c r="H69" s="1" t="s">
        <v>86</v>
      </c>
      <c r="I69" s="6" t="s">
        <v>176</v>
      </c>
      <c r="J69" s="6">
        <v>1977</v>
      </c>
      <c r="K69" s="2" t="s">
        <v>44</v>
      </c>
      <c r="L69" s="12">
        <v>11</v>
      </c>
      <c r="M69" s="13">
        <v>5</v>
      </c>
      <c r="N69" s="4">
        <v>74</v>
      </c>
      <c r="O69" s="142" t="s">
        <v>295</v>
      </c>
      <c r="P69" s="143">
        <v>0</v>
      </c>
      <c r="Q69" s="144" t="s">
        <v>295</v>
      </c>
      <c r="R69" s="12"/>
      <c r="S69" s="13"/>
      <c r="T69" s="4"/>
      <c r="U69" s="12"/>
      <c r="V69" s="13"/>
      <c r="W69" s="4"/>
      <c r="X69" s="12"/>
      <c r="Y69" s="13"/>
      <c r="Z69" s="4"/>
      <c r="AA69" s="12"/>
      <c r="AB69" s="13"/>
      <c r="AC69" s="4"/>
      <c r="AD69" s="12"/>
      <c r="AE69" s="13"/>
      <c r="AF69" s="4"/>
      <c r="AG69" s="12"/>
      <c r="AH69" s="13"/>
      <c r="AI69" s="4"/>
      <c r="AJ69" s="18"/>
    </row>
    <row r="70" spans="1:36" ht="19.5" customHeight="1">
      <c r="A70" s="18"/>
      <c r="B70" s="1">
        <v>16</v>
      </c>
      <c r="C70" s="11">
        <f t="shared" si="6"/>
        <v>7</v>
      </c>
      <c r="D70" s="9">
        <f t="shared" si="7"/>
        <v>4</v>
      </c>
      <c r="E70" s="51" t="s">
        <v>232</v>
      </c>
      <c r="F70" s="1" t="s">
        <v>51</v>
      </c>
      <c r="G70" s="1" t="s">
        <v>14</v>
      </c>
      <c r="H70" s="1" t="s">
        <v>86</v>
      </c>
      <c r="I70" s="6" t="s">
        <v>233</v>
      </c>
      <c r="J70" s="6">
        <v>1964</v>
      </c>
      <c r="K70" s="2" t="s">
        <v>44</v>
      </c>
      <c r="L70" s="12">
        <v>12</v>
      </c>
      <c r="M70" s="13">
        <v>4</v>
      </c>
      <c r="N70" s="4">
        <v>87</v>
      </c>
      <c r="O70" s="12">
        <v>13</v>
      </c>
      <c r="P70" s="13">
        <v>3</v>
      </c>
      <c r="Q70" s="4">
        <v>46</v>
      </c>
      <c r="R70" s="12"/>
      <c r="S70" s="13"/>
      <c r="T70" s="4"/>
      <c r="U70" s="12"/>
      <c r="V70" s="13"/>
      <c r="W70" s="4"/>
      <c r="X70" s="12"/>
      <c r="Y70" s="13"/>
      <c r="Z70" s="4"/>
      <c r="AA70" s="12"/>
      <c r="AB70" s="13"/>
      <c r="AC70" s="4"/>
      <c r="AD70" s="12"/>
      <c r="AE70" s="13"/>
      <c r="AF70" s="4"/>
      <c r="AG70" s="12"/>
      <c r="AH70" s="13"/>
      <c r="AI70" s="4"/>
      <c r="AJ70" s="18"/>
    </row>
    <row r="71" spans="1:36" ht="19.5" customHeight="1">
      <c r="A71" s="18"/>
      <c r="B71" s="1">
        <v>17</v>
      </c>
      <c r="C71" s="11">
        <f t="shared" si="6"/>
        <v>6</v>
      </c>
      <c r="D71" s="9">
        <f t="shared" si="7"/>
        <v>4</v>
      </c>
      <c r="E71" s="51" t="s">
        <v>56</v>
      </c>
      <c r="F71" s="1" t="s">
        <v>34</v>
      </c>
      <c r="G71" s="1" t="s">
        <v>14</v>
      </c>
      <c r="H71" s="1" t="s">
        <v>86</v>
      </c>
      <c r="I71" s="1" t="s">
        <v>185</v>
      </c>
      <c r="J71" s="1">
        <v>1974</v>
      </c>
      <c r="K71" s="2" t="s">
        <v>44</v>
      </c>
      <c r="L71" s="12">
        <v>14</v>
      </c>
      <c r="M71" s="13">
        <v>2</v>
      </c>
      <c r="N71" s="4">
        <v>137</v>
      </c>
      <c r="O71" s="12">
        <v>12</v>
      </c>
      <c r="P71" s="13">
        <v>4</v>
      </c>
      <c r="Q71" s="4">
        <v>40</v>
      </c>
      <c r="R71" s="12"/>
      <c r="S71" s="13"/>
      <c r="T71" s="4"/>
      <c r="U71" s="12"/>
      <c r="V71" s="13"/>
      <c r="W71" s="4"/>
      <c r="X71" s="12"/>
      <c r="Y71" s="13"/>
      <c r="Z71" s="4"/>
      <c r="AA71" s="12"/>
      <c r="AB71" s="13"/>
      <c r="AC71" s="4"/>
      <c r="AD71" s="12"/>
      <c r="AE71" s="13"/>
      <c r="AF71" s="4"/>
      <c r="AG71" s="12"/>
      <c r="AH71" s="13"/>
      <c r="AI71" s="4"/>
      <c r="AJ71" s="18"/>
    </row>
    <row r="72" spans="1:36" ht="19.5" customHeight="1">
      <c r="A72" s="18"/>
      <c r="B72" s="34">
        <v>18</v>
      </c>
      <c r="C72" s="27">
        <f t="shared" si="6"/>
        <v>0</v>
      </c>
      <c r="D72" s="8">
        <f t="shared" si="7"/>
        <v>0</v>
      </c>
      <c r="E72" s="108" t="s">
        <v>321</v>
      </c>
      <c r="F72" s="34" t="s">
        <v>322</v>
      </c>
      <c r="G72" s="34" t="s">
        <v>14</v>
      </c>
      <c r="H72" s="34" t="s">
        <v>86</v>
      </c>
      <c r="I72" s="107" t="s">
        <v>323</v>
      </c>
      <c r="J72" s="107"/>
      <c r="K72" s="35" t="s">
        <v>44</v>
      </c>
      <c r="L72" s="146" t="s">
        <v>295</v>
      </c>
      <c r="M72" s="147">
        <v>0</v>
      </c>
      <c r="N72" s="148" t="s">
        <v>295</v>
      </c>
      <c r="O72" s="28" t="s">
        <v>277</v>
      </c>
      <c r="P72" s="29">
        <v>0</v>
      </c>
      <c r="Q72" s="30" t="s">
        <v>277</v>
      </c>
      <c r="R72" s="28"/>
      <c r="S72" s="29"/>
      <c r="T72" s="30"/>
      <c r="U72" s="28"/>
      <c r="V72" s="29"/>
      <c r="W72" s="30"/>
      <c r="X72" s="28"/>
      <c r="Y72" s="29"/>
      <c r="Z72" s="30"/>
      <c r="AA72" s="28"/>
      <c r="AB72" s="29"/>
      <c r="AC72" s="30"/>
      <c r="AD72" s="28"/>
      <c r="AE72" s="29"/>
      <c r="AF72" s="30"/>
      <c r="AG72" s="28"/>
      <c r="AH72" s="29"/>
      <c r="AI72" s="30"/>
      <c r="AJ72" s="18"/>
    </row>
    <row r="73" spans="1:36" ht="20.100000000000001" customHeight="1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18"/>
    </row>
    <row r="74" spans="1:36" ht="30" customHeight="1">
      <c r="A74" s="18"/>
      <c r="B74" s="208" t="s">
        <v>84</v>
      </c>
      <c r="C74" s="208"/>
      <c r="D74" s="208"/>
      <c r="E74" s="208"/>
      <c r="F74" s="208"/>
      <c r="G74" s="208"/>
      <c r="H74" s="208"/>
      <c r="I74" s="208"/>
      <c r="J74" s="208"/>
      <c r="K74" s="208"/>
      <c r="L74" s="158" t="s">
        <v>211</v>
      </c>
      <c r="M74" s="159"/>
      <c r="N74" s="160"/>
      <c r="O74" s="158" t="s">
        <v>214</v>
      </c>
      <c r="P74" s="159"/>
      <c r="Q74" s="160"/>
      <c r="R74" s="158" t="s">
        <v>215</v>
      </c>
      <c r="S74" s="159"/>
      <c r="T74" s="160"/>
      <c r="U74" s="158" t="s">
        <v>216</v>
      </c>
      <c r="V74" s="159"/>
      <c r="W74" s="160"/>
      <c r="X74" s="158" t="s">
        <v>217</v>
      </c>
      <c r="Y74" s="159"/>
      <c r="Z74" s="160"/>
      <c r="AA74" s="158" t="s">
        <v>218</v>
      </c>
      <c r="AB74" s="159"/>
      <c r="AC74" s="160"/>
      <c r="AD74" s="158" t="s">
        <v>219</v>
      </c>
      <c r="AE74" s="159"/>
      <c r="AF74" s="160"/>
      <c r="AG74" s="158" t="s">
        <v>220</v>
      </c>
      <c r="AH74" s="159"/>
      <c r="AI74" s="160"/>
      <c r="AJ74" s="18"/>
    </row>
    <row r="75" spans="1:36" ht="20.100000000000001" customHeight="1">
      <c r="A75" s="18"/>
      <c r="B75" s="32" t="s">
        <v>78</v>
      </c>
      <c r="C75" s="32" t="s">
        <v>76</v>
      </c>
      <c r="D75" s="32" t="s">
        <v>77</v>
      </c>
      <c r="E75" s="33" t="s">
        <v>0</v>
      </c>
      <c r="F75" s="33" t="s">
        <v>1</v>
      </c>
      <c r="G75" s="33" t="s">
        <v>11</v>
      </c>
      <c r="H75" s="33" t="s">
        <v>85</v>
      </c>
      <c r="I75" s="33" t="s">
        <v>2</v>
      </c>
      <c r="J75" s="33"/>
      <c r="K75" s="33" t="s">
        <v>7</v>
      </c>
      <c r="L75" s="33" t="s">
        <v>74</v>
      </c>
      <c r="M75" s="33" t="s">
        <v>75</v>
      </c>
      <c r="N75" s="33" t="s">
        <v>67</v>
      </c>
      <c r="O75" s="33" t="s">
        <v>74</v>
      </c>
      <c r="P75" s="33" t="s">
        <v>75</v>
      </c>
      <c r="Q75" s="33" t="s">
        <v>67</v>
      </c>
      <c r="R75" s="33" t="s">
        <v>74</v>
      </c>
      <c r="S75" s="33" t="s">
        <v>75</v>
      </c>
      <c r="T75" s="33" t="s">
        <v>67</v>
      </c>
      <c r="U75" s="33" t="s">
        <v>74</v>
      </c>
      <c r="V75" s="33" t="s">
        <v>75</v>
      </c>
      <c r="W75" s="33" t="s">
        <v>67</v>
      </c>
      <c r="X75" s="33" t="s">
        <v>74</v>
      </c>
      <c r="Y75" s="33" t="s">
        <v>75</v>
      </c>
      <c r="Z75" s="33" t="s">
        <v>67</v>
      </c>
      <c r="AA75" s="33" t="s">
        <v>74</v>
      </c>
      <c r="AB75" s="33" t="s">
        <v>75</v>
      </c>
      <c r="AC75" s="33" t="s">
        <v>67</v>
      </c>
      <c r="AD75" s="33" t="s">
        <v>74</v>
      </c>
      <c r="AE75" s="33" t="s">
        <v>75</v>
      </c>
      <c r="AF75" s="33" t="s">
        <v>67</v>
      </c>
      <c r="AG75" s="33" t="s">
        <v>74</v>
      </c>
      <c r="AH75" s="33" t="s">
        <v>75</v>
      </c>
      <c r="AI75" s="33" t="s">
        <v>67</v>
      </c>
      <c r="AJ75" s="18"/>
    </row>
    <row r="76" spans="1:36" ht="20.100000000000001" customHeight="1">
      <c r="A76" s="18"/>
      <c r="B76" s="14">
        <v>1</v>
      </c>
      <c r="C76" s="11">
        <f t="shared" ref="C76:C86" si="8">M76+P76+S76+V76+Y76+AB76+AE76+AH76</f>
        <v>40</v>
      </c>
      <c r="D76" s="9">
        <f t="shared" ref="D76:D86" si="9">C76-MINA(M76,P76,S76,V76,Y76,AB76,AE76,AH76)</f>
        <v>20</v>
      </c>
      <c r="E76" s="42" t="s">
        <v>27</v>
      </c>
      <c r="F76" s="43" t="s">
        <v>59</v>
      </c>
      <c r="G76" s="43" t="s">
        <v>21</v>
      </c>
      <c r="H76" s="43" t="s">
        <v>86</v>
      </c>
      <c r="I76" s="43" t="s">
        <v>113</v>
      </c>
      <c r="J76" s="43">
        <v>2000</v>
      </c>
      <c r="K76" s="44" t="s">
        <v>111</v>
      </c>
      <c r="L76" s="12">
        <v>1</v>
      </c>
      <c r="M76" s="13">
        <v>20</v>
      </c>
      <c r="N76" s="4">
        <v>23</v>
      </c>
      <c r="O76" s="12">
        <v>1</v>
      </c>
      <c r="P76" s="13">
        <v>20</v>
      </c>
      <c r="Q76" s="4">
        <v>14</v>
      </c>
      <c r="R76" s="12"/>
      <c r="S76" s="13"/>
      <c r="T76" s="4"/>
      <c r="U76" s="12"/>
      <c r="V76" s="13"/>
      <c r="W76" s="4"/>
      <c r="X76" s="12"/>
      <c r="Y76" s="13"/>
      <c r="Z76" s="4"/>
      <c r="AA76" s="12"/>
      <c r="AB76" s="13"/>
      <c r="AC76" s="4"/>
      <c r="AD76" s="12"/>
      <c r="AE76" s="13"/>
      <c r="AF76" s="4"/>
      <c r="AG76" s="12"/>
      <c r="AH76" s="13"/>
      <c r="AI76" s="4"/>
      <c r="AJ76" s="18"/>
    </row>
    <row r="77" spans="1:36" ht="19.5">
      <c r="A77" s="18"/>
      <c r="B77" s="10">
        <v>2</v>
      </c>
      <c r="C77" s="11">
        <f t="shared" si="8"/>
        <v>34</v>
      </c>
      <c r="D77" s="9">
        <f t="shared" si="9"/>
        <v>17</v>
      </c>
      <c r="E77" s="51" t="s">
        <v>234</v>
      </c>
      <c r="F77" s="10" t="s">
        <v>229</v>
      </c>
      <c r="G77" s="10" t="s">
        <v>14</v>
      </c>
      <c r="H77" s="10" t="s">
        <v>86</v>
      </c>
      <c r="I77" s="10" t="s">
        <v>235</v>
      </c>
      <c r="J77" s="10">
        <v>1980</v>
      </c>
      <c r="K77" s="12" t="s">
        <v>111</v>
      </c>
      <c r="L77" s="12">
        <v>2</v>
      </c>
      <c r="M77" s="13">
        <v>17</v>
      </c>
      <c r="N77" s="4">
        <v>37</v>
      </c>
      <c r="O77" s="12">
        <v>2</v>
      </c>
      <c r="P77" s="13">
        <v>17</v>
      </c>
      <c r="Q77" s="4">
        <v>26</v>
      </c>
      <c r="R77" s="12"/>
      <c r="S77" s="13"/>
      <c r="T77" s="4"/>
      <c r="U77" s="12"/>
      <c r="V77" s="13"/>
      <c r="W77" s="4"/>
      <c r="X77" s="12"/>
      <c r="Y77" s="13"/>
      <c r="Z77" s="4"/>
      <c r="AA77" s="12"/>
      <c r="AB77" s="13"/>
      <c r="AC77" s="4"/>
      <c r="AD77" s="12"/>
      <c r="AE77" s="13"/>
      <c r="AF77" s="4"/>
      <c r="AG77" s="12"/>
      <c r="AH77" s="13"/>
      <c r="AI77" s="4"/>
      <c r="AJ77" s="18"/>
    </row>
    <row r="78" spans="1:36" ht="19.5">
      <c r="A78" s="18"/>
      <c r="B78" s="10">
        <v>3</v>
      </c>
      <c r="C78" s="11">
        <f t="shared" si="8"/>
        <v>15</v>
      </c>
      <c r="D78" s="9">
        <f t="shared" si="9"/>
        <v>15</v>
      </c>
      <c r="E78" s="51" t="s">
        <v>17</v>
      </c>
      <c r="F78" s="1" t="s">
        <v>52</v>
      </c>
      <c r="G78" s="10" t="s">
        <v>14</v>
      </c>
      <c r="H78" s="1" t="s">
        <v>86</v>
      </c>
      <c r="I78" s="46" t="s">
        <v>187</v>
      </c>
      <c r="J78" s="1">
        <v>1963</v>
      </c>
      <c r="K78" s="12" t="s">
        <v>111</v>
      </c>
      <c r="L78" s="12">
        <v>3</v>
      </c>
      <c r="M78" s="13">
        <v>15</v>
      </c>
      <c r="N78" s="4">
        <v>52</v>
      </c>
      <c r="O78" s="142" t="s">
        <v>295</v>
      </c>
      <c r="P78" s="143">
        <v>0</v>
      </c>
      <c r="Q78" s="144" t="s">
        <v>295</v>
      </c>
      <c r="R78" s="12"/>
      <c r="S78" s="13"/>
      <c r="T78" s="4"/>
      <c r="U78" s="12"/>
      <c r="V78" s="13"/>
      <c r="W78" s="4"/>
      <c r="X78" s="12"/>
      <c r="Y78" s="13"/>
      <c r="Z78" s="4"/>
      <c r="AA78" s="12"/>
      <c r="AB78" s="13"/>
      <c r="AC78" s="4"/>
      <c r="AD78" s="12"/>
      <c r="AE78" s="13"/>
      <c r="AF78" s="4"/>
      <c r="AG78" s="12"/>
      <c r="AH78" s="13"/>
      <c r="AI78" s="4"/>
      <c r="AJ78" s="18"/>
    </row>
    <row r="79" spans="1:36" ht="19.5">
      <c r="A79" s="18"/>
      <c r="B79" s="10">
        <v>4</v>
      </c>
      <c r="C79" s="11">
        <f t="shared" si="8"/>
        <v>26</v>
      </c>
      <c r="D79" s="9">
        <f t="shared" si="9"/>
        <v>15</v>
      </c>
      <c r="E79" s="51" t="s">
        <v>66</v>
      </c>
      <c r="F79" s="1" t="s">
        <v>40</v>
      </c>
      <c r="G79" s="1" t="s">
        <v>14</v>
      </c>
      <c r="H79" s="1" t="s">
        <v>86</v>
      </c>
      <c r="I79" s="1" t="s">
        <v>184</v>
      </c>
      <c r="J79" s="1">
        <v>1968</v>
      </c>
      <c r="K79" s="2" t="s">
        <v>111</v>
      </c>
      <c r="L79" s="12">
        <v>5</v>
      </c>
      <c r="M79" s="13">
        <v>11</v>
      </c>
      <c r="N79" s="4">
        <v>74</v>
      </c>
      <c r="O79" s="12">
        <v>3</v>
      </c>
      <c r="P79" s="13">
        <v>15</v>
      </c>
      <c r="Q79" s="4">
        <v>33</v>
      </c>
      <c r="R79" s="12"/>
      <c r="S79" s="13"/>
      <c r="T79" s="4"/>
      <c r="U79" s="12"/>
      <c r="V79" s="13"/>
      <c r="W79" s="4"/>
      <c r="X79" s="12"/>
      <c r="Y79" s="13"/>
      <c r="Z79" s="4"/>
      <c r="AA79" s="12"/>
      <c r="AB79" s="13"/>
      <c r="AC79" s="4"/>
      <c r="AD79" s="12"/>
      <c r="AE79" s="13"/>
      <c r="AF79" s="4"/>
      <c r="AG79" s="12"/>
      <c r="AH79" s="13"/>
      <c r="AI79" s="4"/>
      <c r="AJ79" s="18"/>
    </row>
    <row r="80" spans="1:36" ht="19.5" customHeight="1">
      <c r="A80" s="18"/>
      <c r="B80" s="10">
        <v>5</v>
      </c>
      <c r="C80" s="11">
        <f t="shared" si="8"/>
        <v>13</v>
      </c>
      <c r="D80" s="9">
        <f t="shared" si="9"/>
        <v>13</v>
      </c>
      <c r="E80" s="51" t="s">
        <v>130</v>
      </c>
      <c r="F80" s="1" t="s">
        <v>131</v>
      </c>
      <c r="G80" s="10" t="s">
        <v>14</v>
      </c>
      <c r="H80" s="1" t="s">
        <v>86</v>
      </c>
      <c r="I80" s="1" t="s">
        <v>132</v>
      </c>
      <c r="J80" s="1">
        <v>1988</v>
      </c>
      <c r="K80" s="12" t="s">
        <v>111</v>
      </c>
      <c r="L80" s="12">
        <v>4</v>
      </c>
      <c r="M80" s="13">
        <v>13</v>
      </c>
      <c r="N80" s="4">
        <v>63</v>
      </c>
      <c r="O80" s="142" t="s">
        <v>295</v>
      </c>
      <c r="P80" s="143">
        <v>0</v>
      </c>
      <c r="Q80" s="144" t="s">
        <v>295</v>
      </c>
      <c r="R80" s="12"/>
      <c r="S80" s="13"/>
      <c r="T80" s="4"/>
      <c r="U80" s="12"/>
      <c r="V80" s="13"/>
      <c r="W80" s="4"/>
      <c r="X80" s="12"/>
      <c r="Y80" s="13"/>
      <c r="Z80" s="4"/>
      <c r="AA80" s="12"/>
      <c r="AB80" s="13"/>
      <c r="AC80" s="4"/>
      <c r="AD80" s="12"/>
      <c r="AE80" s="13"/>
      <c r="AF80" s="4"/>
      <c r="AG80" s="12"/>
      <c r="AH80" s="13"/>
      <c r="AI80" s="4"/>
      <c r="AJ80" s="18"/>
    </row>
    <row r="81" spans="1:36" ht="19.5">
      <c r="A81" s="18"/>
      <c r="B81" s="10">
        <v>6</v>
      </c>
      <c r="C81" s="11">
        <f t="shared" si="8"/>
        <v>13</v>
      </c>
      <c r="D81" s="9">
        <f t="shared" si="9"/>
        <v>13</v>
      </c>
      <c r="E81" s="51" t="s">
        <v>324</v>
      </c>
      <c r="F81" s="10" t="s">
        <v>51</v>
      </c>
      <c r="G81" s="10" t="s">
        <v>14</v>
      </c>
      <c r="H81" s="10" t="s">
        <v>86</v>
      </c>
      <c r="I81" s="10" t="s">
        <v>325</v>
      </c>
      <c r="J81" s="10">
        <v>1962</v>
      </c>
      <c r="K81" s="12" t="s">
        <v>111</v>
      </c>
      <c r="L81" s="142" t="s">
        <v>295</v>
      </c>
      <c r="M81" s="143">
        <v>0</v>
      </c>
      <c r="N81" s="144" t="s">
        <v>295</v>
      </c>
      <c r="O81" s="12">
        <v>4</v>
      </c>
      <c r="P81" s="13">
        <v>13</v>
      </c>
      <c r="Q81" s="4">
        <v>37</v>
      </c>
      <c r="R81" s="12"/>
      <c r="S81" s="13"/>
      <c r="T81" s="4"/>
      <c r="U81" s="12"/>
      <c r="V81" s="13"/>
      <c r="W81" s="4"/>
      <c r="X81" s="12"/>
      <c r="Y81" s="13"/>
      <c r="Z81" s="4"/>
      <c r="AA81" s="12"/>
      <c r="AB81" s="13"/>
      <c r="AC81" s="4"/>
      <c r="AD81" s="12"/>
      <c r="AE81" s="13"/>
      <c r="AF81" s="4"/>
      <c r="AG81" s="12"/>
      <c r="AH81" s="13"/>
      <c r="AI81" s="4"/>
      <c r="AJ81" s="18"/>
    </row>
    <row r="82" spans="1:36" ht="19.5">
      <c r="A82" s="18"/>
      <c r="B82" s="10">
        <v>7</v>
      </c>
      <c r="C82" s="11">
        <f t="shared" si="8"/>
        <v>20</v>
      </c>
      <c r="D82" s="9">
        <f t="shared" si="9"/>
        <v>11</v>
      </c>
      <c r="E82" s="51" t="s">
        <v>236</v>
      </c>
      <c r="F82" s="10" t="s">
        <v>237</v>
      </c>
      <c r="G82" s="10" t="s">
        <v>238</v>
      </c>
      <c r="H82" s="10" t="s">
        <v>86</v>
      </c>
      <c r="I82" s="10" t="s">
        <v>239</v>
      </c>
      <c r="J82" s="10">
        <v>1978</v>
      </c>
      <c r="K82" s="12" t="s">
        <v>111</v>
      </c>
      <c r="L82" s="12">
        <v>7</v>
      </c>
      <c r="M82" s="13">
        <v>9</v>
      </c>
      <c r="N82" s="4">
        <v>86</v>
      </c>
      <c r="O82" s="12">
        <v>5</v>
      </c>
      <c r="P82" s="13">
        <v>11</v>
      </c>
      <c r="Q82" s="4">
        <v>41</v>
      </c>
      <c r="R82" s="12"/>
      <c r="S82" s="13"/>
      <c r="T82" s="4"/>
      <c r="U82" s="12"/>
      <c r="V82" s="13"/>
      <c r="W82" s="4"/>
      <c r="X82" s="12"/>
      <c r="Y82" s="13"/>
      <c r="Z82" s="4"/>
      <c r="AA82" s="12"/>
      <c r="AB82" s="13"/>
      <c r="AC82" s="4"/>
      <c r="AD82" s="12"/>
      <c r="AE82" s="13"/>
      <c r="AF82" s="4"/>
      <c r="AG82" s="12"/>
      <c r="AH82" s="13"/>
      <c r="AI82" s="4"/>
      <c r="AJ82" s="18"/>
    </row>
    <row r="83" spans="1:36" ht="19.5">
      <c r="A83" s="18"/>
      <c r="B83" s="10">
        <v>8</v>
      </c>
      <c r="C83" s="11">
        <f t="shared" si="8"/>
        <v>20</v>
      </c>
      <c r="D83" s="9">
        <f t="shared" si="9"/>
        <v>10</v>
      </c>
      <c r="E83" s="51" t="s">
        <v>133</v>
      </c>
      <c r="F83" s="1" t="s">
        <v>134</v>
      </c>
      <c r="G83" s="1" t="s">
        <v>14</v>
      </c>
      <c r="H83" s="1" t="s">
        <v>86</v>
      </c>
      <c r="I83" s="1" t="s">
        <v>135</v>
      </c>
      <c r="J83" s="1">
        <v>1965</v>
      </c>
      <c r="K83" s="2" t="s">
        <v>111</v>
      </c>
      <c r="L83" s="12">
        <v>6</v>
      </c>
      <c r="M83" s="13">
        <v>10</v>
      </c>
      <c r="N83" s="4">
        <v>76</v>
      </c>
      <c r="O83" s="12">
        <v>6</v>
      </c>
      <c r="P83" s="13">
        <v>10</v>
      </c>
      <c r="Q83" s="4">
        <v>43</v>
      </c>
      <c r="R83" s="12"/>
      <c r="S83" s="13"/>
      <c r="T83" s="4"/>
      <c r="U83" s="12"/>
      <c r="V83" s="13"/>
      <c r="W83" s="4"/>
      <c r="X83" s="12"/>
      <c r="Y83" s="13"/>
      <c r="Z83" s="4"/>
      <c r="AA83" s="12"/>
      <c r="AB83" s="13"/>
      <c r="AC83" s="4"/>
      <c r="AD83" s="12"/>
      <c r="AE83" s="13"/>
      <c r="AF83" s="4"/>
      <c r="AG83" s="12"/>
      <c r="AH83" s="13"/>
      <c r="AI83" s="4"/>
      <c r="AJ83" s="18"/>
    </row>
    <row r="84" spans="1:36" ht="19.5">
      <c r="A84" s="18"/>
      <c r="B84" s="10">
        <v>9</v>
      </c>
      <c r="C84" s="11">
        <f t="shared" si="8"/>
        <v>9</v>
      </c>
      <c r="D84" s="9">
        <f t="shared" si="9"/>
        <v>9</v>
      </c>
      <c r="E84" s="51" t="s">
        <v>326</v>
      </c>
      <c r="F84" s="10" t="s">
        <v>327</v>
      </c>
      <c r="G84" s="10" t="s">
        <v>14</v>
      </c>
      <c r="H84" s="10" t="s">
        <v>86</v>
      </c>
      <c r="I84" s="10" t="s">
        <v>328</v>
      </c>
      <c r="J84" s="10">
        <v>1959</v>
      </c>
      <c r="K84" s="12" t="s">
        <v>111</v>
      </c>
      <c r="L84" s="142" t="s">
        <v>295</v>
      </c>
      <c r="M84" s="143">
        <v>0</v>
      </c>
      <c r="N84" s="144" t="s">
        <v>295</v>
      </c>
      <c r="O84" s="12">
        <v>7</v>
      </c>
      <c r="P84" s="13">
        <v>9</v>
      </c>
      <c r="Q84" s="4">
        <v>51</v>
      </c>
      <c r="R84" s="12"/>
      <c r="S84" s="13"/>
      <c r="T84" s="4"/>
      <c r="U84" s="12"/>
      <c r="V84" s="13"/>
      <c r="W84" s="4"/>
      <c r="X84" s="12"/>
      <c r="Y84" s="13"/>
      <c r="Z84" s="4"/>
      <c r="AA84" s="12"/>
      <c r="AB84" s="13"/>
      <c r="AC84" s="4"/>
      <c r="AD84" s="12"/>
      <c r="AE84" s="13"/>
      <c r="AF84" s="4"/>
      <c r="AG84" s="12"/>
      <c r="AH84" s="13"/>
      <c r="AI84" s="4"/>
      <c r="AJ84" s="18"/>
    </row>
    <row r="85" spans="1:36" ht="19.5">
      <c r="A85" s="18"/>
      <c r="B85" s="10">
        <v>10</v>
      </c>
      <c r="C85" s="11">
        <f t="shared" si="8"/>
        <v>8</v>
      </c>
      <c r="D85" s="9">
        <f t="shared" si="9"/>
        <v>8</v>
      </c>
      <c r="E85" s="37" t="s">
        <v>274</v>
      </c>
      <c r="F85" s="39" t="s">
        <v>225</v>
      </c>
      <c r="G85" s="37" t="s">
        <v>24</v>
      </c>
      <c r="H85" s="37" t="s">
        <v>86</v>
      </c>
      <c r="I85" s="39" t="s">
        <v>275</v>
      </c>
      <c r="J85" s="39">
        <v>1997</v>
      </c>
      <c r="K85" s="37" t="s">
        <v>111</v>
      </c>
      <c r="L85" s="12">
        <v>8</v>
      </c>
      <c r="M85" s="13">
        <v>8</v>
      </c>
      <c r="N85" s="4">
        <v>60</v>
      </c>
      <c r="O85" s="142" t="s">
        <v>295</v>
      </c>
      <c r="P85" s="143">
        <v>0</v>
      </c>
      <c r="Q85" s="144" t="s">
        <v>295</v>
      </c>
      <c r="R85" s="12"/>
      <c r="S85" s="13"/>
      <c r="T85" s="4"/>
      <c r="U85" s="12"/>
      <c r="V85" s="13"/>
      <c r="W85" s="4"/>
      <c r="X85" s="12"/>
      <c r="Y85" s="13"/>
      <c r="Z85" s="4"/>
      <c r="AA85" s="12"/>
      <c r="AB85" s="13"/>
      <c r="AC85" s="4"/>
      <c r="AD85" s="12"/>
      <c r="AE85" s="13"/>
      <c r="AF85" s="4"/>
      <c r="AG85" s="12"/>
      <c r="AH85" s="13"/>
      <c r="AI85" s="4"/>
      <c r="AJ85" s="18"/>
    </row>
    <row r="86" spans="1:36" ht="19.5">
      <c r="A86" s="18"/>
      <c r="B86" s="26">
        <v>11</v>
      </c>
      <c r="C86" s="27">
        <f t="shared" si="8"/>
        <v>0</v>
      </c>
      <c r="D86" s="8">
        <f t="shared" si="9"/>
        <v>0</v>
      </c>
      <c r="E86" s="26" t="s">
        <v>274</v>
      </c>
      <c r="F86" s="34" t="s">
        <v>151</v>
      </c>
      <c r="G86" s="26" t="s">
        <v>24</v>
      </c>
      <c r="H86" s="26" t="s">
        <v>86</v>
      </c>
      <c r="I86" s="34" t="s">
        <v>276</v>
      </c>
      <c r="J86" s="34">
        <v>1961</v>
      </c>
      <c r="K86" s="28" t="s">
        <v>111</v>
      </c>
      <c r="L86" s="28" t="s">
        <v>277</v>
      </c>
      <c r="M86" s="29">
        <v>0</v>
      </c>
      <c r="N86" s="30" t="s">
        <v>277</v>
      </c>
      <c r="O86" s="146" t="s">
        <v>295</v>
      </c>
      <c r="P86" s="147">
        <v>0</v>
      </c>
      <c r="Q86" s="148" t="s">
        <v>295</v>
      </c>
      <c r="R86" s="28"/>
      <c r="S86" s="29"/>
      <c r="T86" s="30"/>
      <c r="U86" s="28"/>
      <c r="V86" s="29"/>
      <c r="W86" s="30"/>
      <c r="X86" s="28"/>
      <c r="Y86" s="29"/>
      <c r="Z86" s="30"/>
      <c r="AA86" s="28"/>
      <c r="AB86" s="29"/>
      <c r="AC86" s="30"/>
      <c r="AD86" s="28"/>
      <c r="AE86" s="29"/>
      <c r="AF86" s="30"/>
      <c r="AG86" s="28"/>
      <c r="AH86" s="29"/>
      <c r="AI86" s="30"/>
      <c r="AJ86" s="18"/>
    </row>
    <row r="87" spans="1:36" ht="19.5">
      <c r="A87" s="18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19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18"/>
    </row>
    <row r="88" spans="1:36" ht="30" customHeight="1">
      <c r="A88" s="18"/>
      <c r="B88" s="208" t="s">
        <v>73</v>
      </c>
      <c r="C88" s="208"/>
      <c r="D88" s="208"/>
      <c r="E88" s="208"/>
      <c r="F88" s="208"/>
      <c r="G88" s="208"/>
      <c r="H88" s="208"/>
      <c r="I88" s="208"/>
      <c r="J88" s="208"/>
      <c r="K88" s="208"/>
      <c r="L88" s="158" t="s">
        <v>211</v>
      </c>
      <c r="M88" s="159"/>
      <c r="N88" s="160"/>
      <c r="O88" s="158" t="s">
        <v>214</v>
      </c>
      <c r="P88" s="159"/>
      <c r="Q88" s="160"/>
      <c r="R88" s="158" t="s">
        <v>215</v>
      </c>
      <c r="S88" s="159"/>
      <c r="T88" s="160"/>
      <c r="U88" s="158" t="s">
        <v>216</v>
      </c>
      <c r="V88" s="159"/>
      <c r="W88" s="160"/>
      <c r="X88" s="158" t="s">
        <v>217</v>
      </c>
      <c r="Y88" s="159"/>
      <c r="Z88" s="160"/>
      <c r="AA88" s="158" t="s">
        <v>218</v>
      </c>
      <c r="AB88" s="159"/>
      <c r="AC88" s="160"/>
      <c r="AD88" s="158" t="s">
        <v>219</v>
      </c>
      <c r="AE88" s="159"/>
      <c r="AF88" s="160"/>
      <c r="AG88" s="158" t="s">
        <v>220</v>
      </c>
      <c r="AH88" s="159"/>
      <c r="AI88" s="160"/>
      <c r="AJ88" s="18"/>
    </row>
    <row r="89" spans="1:36" ht="20.100000000000001" customHeight="1">
      <c r="A89" s="18"/>
      <c r="B89" s="32" t="s">
        <v>78</v>
      </c>
      <c r="C89" s="32" t="s">
        <v>76</v>
      </c>
      <c r="D89" s="32" t="s">
        <v>77</v>
      </c>
      <c r="E89" s="33" t="s">
        <v>0</v>
      </c>
      <c r="F89" s="33" t="s">
        <v>1</v>
      </c>
      <c r="G89" s="33" t="s">
        <v>11</v>
      </c>
      <c r="H89" s="33"/>
      <c r="I89" s="33" t="s">
        <v>2</v>
      </c>
      <c r="J89" s="33"/>
      <c r="K89" s="33" t="s">
        <v>7</v>
      </c>
      <c r="L89" s="33" t="s">
        <v>74</v>
      </c>
      <c r="M89" s="33" t="s">
        <v>75</v>
      </c>
      <c r="N89" s="33" t="s">
        <v>67</v>
      </c>
      <c r="O89" s="33" t="s">
        <v>74</v>
      </c>
      <c r="P89" s="33" t="s">
        <v>75</v>
      </c>
      <c r="Q89" s="33" t="s">
        <v>67</v>
      </c>
      <c r="R89" s="33" t="s">
        <v>74</v>
      </c>
      <c r="S89" s="33" t="s">
        <v>75</v>
      </c>
      <c r="T89" s="33" t="s">
        <v>67</v>
      </c>
      <c r="U89" s="33" t="s">
        <v>74</v>
      </c>
      <c r="V89" s="33" t="s">
        <v>75</v>
      </c>
      <c r="W89" s="33" t="s">
        <v>67</v>
      </c>
      <c r="X89" s="33" t="s">
        <v>74</v>
      </c>
      <c r="Y89" s="33" t="s">
        <v>75</v>
      </c>
      <c r="Z89" s="33" t="s">
        <v>67</v>
      </c>
      <c r="AA89" s="33" t="s">
        <v>74</v>
      </c>
      <c r="AB89" s="33" t="s">
        <v>75</v>
      </c>
      <c r="AC89" s="33" t="s">
        <v>67</v>
      </c>
      <c r="AD89" s="33" t="s">
        <v>74</v>
      </c>
      <c r="AE89" s="33" t="s">
        <v>75</v>
      </c>
      <c r="AF89" s="33" t="s">
        <v>67</v>
      </c>
      <c r="AG89" s="33" t="s">
        <v>74</v>
      </c>
      <c r="AH89" s="33" t="s">
        <v>75</v>
      </c>
      <c r="AI89" s="33" t="s">
        <v>67</v>
      </c>
      <c r="AJ89" s="18"/>
    </row>
    <row r="90" spans="1:36" ht="19.5">
      <c r="A90" s="18"/>
      <c r="B90" s="10">
        <v>1</v>
      </c>
      <c r="C90" s="11">
        <f t="shared" ref="C90:C106" si="10">M90+P90+S90+V90+Y90+AB90+AE90+AH90</f>
        <v>40</v>
      </c>
      <c r="D90" s="9">
        <f t="shared" ref="D90:D106" si="11">C90-MINA(M90,P90,S90,V90,Y90,AB90,AE90,AH90)</f>
        <v>20</v>
      </c>
      <c r="E90" s="51" t="s">
        <v>240</v>
      </c>
      <c r="F90" s="1" t="s">
        <v>241</v>
      </c>
      <c r="G90" s="1" t="s">
        <v>24</v>
      </c>
      <c r="H90" s="1" t="s">
        <v>86</v>
      </c>
      <c r="I90" s="1" t="s">
        <v>242</v>
      </c>
      <c r="J90" s="1">
        <v>1981</v>
      </c>
      <c r="K90" s="2" t="s">
        <v>57</v>
      </c>
      <c r="L90" s="12">
        <v>1</v>
      </c>
      <c r="M90" s="13">
        <v>20</v>
      </c>
      <c r="N90" s="4">
        <v>12</v>
      </c>
      <c r="O90" s="12">
        <v>1</v>
      </c>
      <c r="P90" s="13">
        <v>20</v>
      </c>
      <c r="Q90" s="4">
        <v>13</v>
      </c>
      <c r="R90" s="12"/>
      <c r="S90" s="13"/>
      <c r="T90" s="4"/>
      <c r="U90" s="12"/>
      <c r="V90" s="13"/>
      <c r="W90" s="4"/>
      <c r="X90" s="12"/>
      <c r="Y90" s="13"/>
      <c r="Z90" s="4"/>
      <c r="AA90" s="12"/>
      <c r="AB90" s="13"/>
      <c r="AC90" s="4"/>
      <c r="AD90" s="12"/>
      <c r="AE90" s="13"/>
      <c r="AF90" s="4"/>
      <c r="AG90" s="12"/>
      <c r="AH90" s="13"/>
      <c r="AI90" s="4"/>
      <c r="AJ90" s="18"/>
    </row>
    <row r="91" spans="1:36" ht="19.5">
      <c r="A91" s="18"/>
      <c r="B91" s="10">
        <v>2</v>
      </c>
      <c r="C91" s="11">
        <f t="shared" si="10"/>
        <v>25</v>
      </c>
      <c r="D91" s="9">
        <f t="shared" si="11"/>
        <v>17</v>
      </c>
      <c r="E91" s="51" t="s">
        <v>60</v>
      </c>
      <c r="F91" s="1" t="s">
        <v>26</v>
      </c>
      <c r="G91" s="1" t="s">
        <v>14</v>
      </c>
      <c r="H91" s="1" t="s">
        <v>86</v>
      </c>
      <c r="I91" s="1" t="s">
        <v>161</v>
      </c>
      <c r="J91" s="1">
        <v>1960</v>
      </c>
      <c r="K91" s="2" t="s">
        <v>57</v>
      </c>
      <c r="L91" s="12">
        <v>2</v>
      </c>
      <c r="M91" s="13">
        <v>17</v>
      </c>
      <c r="N91" s="4">
        <v>19</v>
      </c>
      <c r="O91" s="12">
        <v>8</v>
      </c>
      <c r="P91" s="13">
        <v>8</v>
      </c>
      <c r="Q91" s="4">
        <v>43</v>
      </c>
      <c r="R91" s="12"/>
      <c r="S91" s="13"/>
      <c r="T91" s="4"/>
      <c r="U91" s="12"/>
      <c r="V91" s="13"/>
      <c r="W91" s="4"/>
      <c r="X91" s="12"/>
      <c r="Y91" s="13"/>
      <c r="Z91" s="4"/>
      <c r="AA91" s="12"/>
      <c r="AB91" s="13"/>
      <c r="AC91" s="4"/>
      <c r="AD91" s="12"/>
      <c r="AE91" s="13"/>
      <c r="AF91" s="4"/>
      <c r="AG91" s="12"/>
      <c r="AH91" s="13"/>
      <c r="AI91" s="4"/>
      <c r="AJ91" s="18"/>
    </row>
    <row r="92" spans="1:36" ht="20.100000000000001" customHeight="1">
      <c r="A92" s="18"/>
      <c r="B92" s="10">
        <v>3</v>
      </c>
      <c r="C92" s="11">
        <f t="shared" si="10"/>
        <v>27</v>
      </c>
      <c r="D92" s="9">
        <f t="shared" si="11"/>
        <v>17</v>
      </c>
      <c r="E92" s="42" t="s">
        <v>27</v>
      </c>
      <c r="F92" s="43" t="s">
        <v>116</v>
      </c>
      <c r="G92" s="43" t="s">
        <v>21</v>
      </c>
      <c r="H92" s="43" t="s">
        <v>86</v>
      </c>
      <c r="I92" s="43" t="s">
        <v>117</v>
      </c>
      <c r="J92" s="43">
        <v>2002</v>
      </c>
      <c r="K92" s="44" t="s">
        <v>57</v>
      </c>
      <c r="L92" s="12">
        <v>6</v>
      </c>
      <c r="M92" s="13">
        <v>10</v>
      </c>
      <c r="N92" s="4">
        <v>30</v>
      </c>
      <c r="O92" s="12">
        <v>2</v>
      </c>
      <c r="P92" s="13">
        <v>17</v>
      </c>
      <c r="Q92" s="4">
        <v>21</v>
      </c>
      <c r="R92" s="12"/>
      <c r="S92" s="13"/>
      <c r="T92" s="4"/>
      <c r="U92" s="12"/>
      <c r="V92" s="13"/>
      <c r="W92" s="4"/>
      <c r="X92" s="12"/>
      <c r="Y92" s="13"/>
      <c r="Z92" s="4"/>
      <c r="AA92" s="12"/>
      <c r="AB92" s="13"/>
      <c r="AC92" s="4"/>
      <c r="AD92" s="12"/>
      <c r="AE92" s="13"/>
      <c r="AF92" s="4"/>
      <c r="AG92" s="12"/>
      <c r="AH92" s="13"/>
      <c r="AI92" s="4"/>
      <c r="AJ92" s="18"/>
    </row>
    <row r="93" spans="1:36" ht="20.100000000000001" customHeight="1">
      <c r="A93" s="18"/>
      <c r="B93" s="10">
        <v>4</v>
      </c>
      <c r="C93" s="11">
        <f t="shared" si="10"/>
        <v>25</v>
      </c>
      <c r="D93" s="9">
        <f t="shared" si="11"/>
        <v>15</v>
      </c>
      <c r="E93" s="51" t="s">
        <v>42</v>
      </c>
      <c r="F93" s="1" t="s">
        <v>62</v>
      </c>
      <c r="G93" s="1" t="s">
        <v>24</v>
      </c>
      <c r="H93" s="1" t="s">
        <v>86</v>
      </c>
      <c r="I93" s="1" t="s">
        <v>160</v>
      </c>
      <c r="J93" s="1">
        <v>1960</v>
      </c>
      <c r="K93" s="2" t="s">
        <v>57</v>
      </c>
      <c r="L93" s="12">
        <v>3</v>
      </c>
      <c r="M93" s="13">
        <v>15</v>
      </c>
      <c r="N93" s="4">
        <v>19</v>
      </c>
      <c r="O93" s="12">
        <v>6</v>
      </c>
      <c r="P93" s="13">
        <v>10</v>
      </c>
      <c r="Q93" s="4">
        <v>34</v>
      </c>
      <c r="R93" s="12"/>
      <c r="S93" s="13"/>
      <c r="T93" s="4"/>
      <c r="U93" s="12"/>
      <c r="V93" s="13"/>
      <c r="W93" s="4"/>
      <c r="X93" s="12"/>
      <c r="Y93" s="13"/>
      <c r="Z93" s="4"/>
      <c r="AA93" s="12"/>
      <c r="AB93" s="13"/>
      <c r="AC93" s="4"/>
      <c r="AD93" s="12"/>
      <c r="AE93" s="13"/>
      <c r="AF93" s="4"/>
      <c r="AG93" s="12"/>
      <c r="AH93" s="13"/>
      <c r="AI93" s="4"/>
      <c r="AJ93" s="18"/>
    </row>
    <row r="94" spans="1:36" ht="19.5">
      <c r="A94" s="18"/>
      <c r="B94" s="10">
        <v>5</v>
      </c>
      <c r="C94" s="11">
        <f t="shared" si="10"/>
        <v>26</v>
      </c>
      <c r="D94" s="9">
        <f t="shared" si="11"/>
        <v>15</v>
      </c>
      <c r="E94" s="37" t="s">
        <v>243</v>
      </c>
      <c r="F94" s="39" t="s">
        <v>244</v>
      </c>
      <c r="G94" s="39" t="s">
        <v>14</v>
      </c>
      <c r="H94" s="39" t="s">
        <v>86</v>
      </c>
      <c r="I94" s="39" t="s">
        <v>248</v>
      </c>
      <c r="J94" s="39">
        <v>1997</v>
      </c>
      <c r="K94" s="40" t="s">
        <v>57</v>
      </c>
      <c r="L94" s="12">
        <v>5</v>
      </c>
      <c r="M94" s="13">
        <v>11</v>
      </c>
      <c r="N94" s="4">
        <v>23</v>
      </c>
      <c r="O94" s="12">
        <v>3</v>
      </c>
      <c r="P94" s="13">
        <v>15</v>
      </c>
      <c r="Q94" s="4">
        <v>28</v>
      </c>
      <c r="R94" s="12"/>
      <c r="S94" s="13"/>
      <c r="T94" s="4"/>
      <c r="U94" s="12"/>
      <c r="V94" s="13"/>
      <c r="W94" s="4"/>
      <c r="X94" s="12"/>
      <c r="Y94" s="13"/>
      <c r="Z94" s="4"/>
      <c r="AA94" s="12"/>
      <c r="AB94" s="13"/>
      <c r="AC94" s="4"/>
      <c r="AD94" s="12"/>
      <c r="AE94" s="13"/>
      <c r="AF94" s="4"/>
      <c r="AG94" s="12"/>
      <c r="AH94" s="13"/>
      <c r="AI94" s="4"/>
      <c r="AJ94" s="18"/>
    </row>
    <row r="95" spans="1:36" ht="19.5">
      <c r="A95" s="18"/>
      <c r="B95" s="10">
        <v>6</v>
      </c>
      <c r="C95" s="11">
        <f t="shared" si="10"/>
        <v>13</v>
      </c>
      <c r="D95" s="9">
        <f t="shared" si="11"/>
        <v>13</v>
      </c>
      <c r="E95" s="51" t="s">
        <v>245</v>
      </c>
      <c r="F95" s="1" t="s">
        <v>246</v>
      </c>
      <c r="G95" s="1" t="s">
        <v>24</v>
      </c>
      <c r="H95" s="1" t="s">
        <v>86</v>
      </c>
      <c r="I95" s="1" t="s">
        <v>247</v>
      </c>
      <c r="J95" s="1">
        <v>1965</v>
      </c>
      <c r="K95" s="2" t="s">
        <v>57</v>
      </c>
      <c r="L95" s="12">
        <v>4</v>
      </c>
      <c r="M95" s="13">
        <v>13</v>
      </c>
      <c r="N95" s="4">
        <v>22</v>
      </c>
      <c r="O95" s="142" t="s">
        <v>295</v>
      </c>
      <c r="P95" s="143">
        <v>0</v>
      </c>
      <c r="Q95" s="144" t="s">
        <v>295</v>
      </c>
      <c r="R95" s="12"/>
      <c r="S95" s="13"/>
      <c r="T95" s="4"/>
      <c r="U95" s="12"/>
      <c r="V95" s="13"/>
      <c r="W95" s="4"/>
      <c r="X95" s="12"/>
      <c r="Y95" s="13"/>
      <c r="Z95" s="4"/>
      <c r="AA95" s="12"/>
      <c r="AB95" s="13"/>
      <c r="AC95" s="4"/>
      <c r="AD95" s="12"/>
      <c r="AE95" s="13"/>
      <c r="AF95" s="4"/>
      <c r="AG95" s="12"/>
      <c r="AH95" s="13"/>
      <c r="AI95" s="4"/>
      <c r="AJ95" s="18"/>
    </row>
    <row r="96" spans="1:36" ht="19.5">
      <c r="A96" s="18"/>
      <c r="B96" s="10">
        <v>7</v>
      </c>
      <c r="C96" s="11">
        <f t="shared" si="10"/>
        <v>21</v>
      </c>
      <c r="D96" s="9">
        <f t="shared" si="11"/>
        <v>13</v>
      </c>
      <c r="E96" s="51" t="s">
        <v>61</v>
      </c>
      <c r="F96" s="1" t="s">
        <v>51</v>
      </c>
      <c r="G96" s="1" t="s">
        <v>14</v>
      </c>
      <c r="H96" s="1" t="s">
        <v>86</v>
      </c>
      <c r="I96" s="1" t="s">
        <v>252</v>
      </c>
      <c r="J96" s="1">
        <v>1961</v>
      </c>
      <c r="K96" s="2" t="s">
        <v>57</v>
      </c>
      <c r="L96" s="12">
        <v>8</v>
      </c>
      <c r="M96" s="13">
        <v>8</v>
      </c>
      <c r="N96" s="4">
        <v>44</v>
      </c>
      <c r="O96" s="12">
        <v>4</v>
      </c>
      <c r="P96" s="13">
        <v>13</v>
      </c>
      <c r="Q96" s="4">
        <v>29</v>
      </c>
      <c r="R96" s="12"/>
      <c r="S96" s="13"/>
      <c r="T96" s="4"/>
      <c r="U96" s="12"/>
      <c r="V96" s="13"/>
      <c r="W96" s="4"/>
      <c r="X96" s="12"/>
      <c r="Y96" s="13"/>
      <c r="Z96" s="4"/>
      <c r="AA96" s="12"/>
      <c r="AB96" s="13"/>
      <c r="AC96" s="4"/>
      <c r="AD96" s="12"/>
      <c r="AE96" s="13"/>
      <c r="AF96" s="4"/>
      <c r="AG96" s="12"/>
      <c r="AH96" s="13"/>
      <c r="AI96" s="4"/>
      <c r="AJ96" s="18"/>
    </row>
    <row r="97" spans="1:36" ht="19.5">
      <c r="A97" s="18"/>
      <c r="B97" s="10">
        <v>8</v>
      </c>
      <c r="C97" s="11">
        <f t="shared" si="10"/>
        <v>11</v>
      </c>
      <c r="D97" s="9">
        <f t="shared" si="11"/>
        <v>11</v>
      </c>
      <c r="E97" s="138" t="s">
        <v>338</v>
      </c>
      <c r="F97" s="136" t="s">
        <v>330</v>
      </c>
      <c r="G97" s="136" t="s">
        <v>21</v>
      </c>
      <c r="H97" s="136" t="s">
        <v>86</v>
      </c>
      <c r="I97" s="136" t="s">
        <v>311</v>
      </c>
      <c r="J97" s="136"/>
      <c r="K97" s="2" t="s">
        <v>57</v>
      </c>
      <c r="L97" s="142" t="s">
        <v>295</v>
      </c>
      <c r="M97" s="143">
        <v>0</v>
      </c>
      <c r="N97" s="144" t="s">
        <v>295</v>
      </c>
      <c r="O97" s="12">
        <v>5</v>
      </c>
      <c r="P97" s="13">
        <v>11</v>
      </c>
      <c r="Q97" s="4">
        <v>34</v>
      </c>
      <c r="R97" s="12"/>
      <c r="S97" s="13"/>
      <c r="T97" s="4"/>
      <c r="U97" s="12"/>
      <c r="V97" s="13"/>
      <c r="W97" s="4"/>
      <c r="X97" s="12"/>
      <c r="Y97" s="13"/>
      <c r="Z97" s="4"/>
      <c r="AA97" s="12"/>
      <c r="AB97" s="13"/>
      <c r="AC97" s="4"/>
      <c r="AD97" s="12"/>
      <c r="AE97" s="13"/>
      <c r="AF97" s="4"/>
      <c r="AG97" s="12"/>
      <c r="AH97" s="13"/>
      <c r="AI97" s="4"/>
      <c r="AJ97" s="18"/>
    </row>
    <row r="98" spans="1:36" ht="19.5">
      <c r="A98" s="18"/>
      <c r="B98" s="10">
        <v>9</v>
      </c>
      <c r="C98" s="11">
        <f t="shared" si="10"/>
        <v>18</v>
      </c>
      <c r="D98" s="9">
        <f t="shared" si="11"/>
        <v>9</v>
      </c>
      <c r="E98" s="37" t="s">
        <v>60</v>
      </c>
      <c r="F98" s="39" t="s">
        <v>114</v>
      </c>
      <c r="G98" s="39" t="s">
        <v>14</v>
      </c>
      <c r="H98" s="39" t="s">
        <v>86</v>
      </c>
      <c r="I98" s="39" t="s">
        <v>115</v>
      </c>
      <c r="J98" s="39">
        <v>1997</v>
      </c>
      <c r="K98" s="40" t="s">
        <v>57</v>
      </c>
      <c r="L98" s="12">
        <v>7</v>
      </c>
      <c r="M98" s="13">
        <v>9</v>
      </c>
      <c r="N98" s="4">
        <v>34</v>
      </c>
      <c r="O98" s="12">
        <v>7</v>
      </c>
      <c r="P98" s="13">
        <v>9</v>
      </c>
      <c r="Q98" s="4">
        <v>38</v>
      </c>
      <c r="R98" s="12"/>
      <c r="S98" s="13"/>
      <c r="T98" s="4"/>
      <c r="U98" s="12"/>
      <c r="V98" s="13"/>
      <c r="W98" s="4"/>
      <c r="X98" s="12"/>
      <c r="Y98" s="13"/>
      <c r="Z98" s="4"/>
      <c r="AA98" s="12"/>
      <c r="AB98" s="13"/>
      <c r="AC98" s="4"/>
      <c r="AD98" s="12"/>
      <c r="AE98" s="13"/>
      <c r="AF98" s="4"/>
      <c r="AG98" s="12"/>
      <c r="AH98" s="13"/>
      <c r="AI98" s="4"/>
      <c r="AJ98" s="18"/>
    </row>
    <row r="99" spans="1:36" ht="19.5">
      <c r="A99" s="18"/>
      <c r="B99" s="10">
        <v>10</v>
      </c>
      <c r="C99" s="11">
        <f t="shared" si="10"/>
        <v>7</v>
      </c>
      <c r="D99" s="9">
        <f t="shared" si="11"/>
        <v>7</v>
      </c>
      <c r="E99" s="51" t="s">
        <v>22</v>
      </c>
      <c r="F99" s="1" t="s">
        <v>134</v>
      </c>
      <c r="G99" s="1" t="s">
        <v>24</v>
      </c>
      <c r="H99" s="1" t="s">
        <v>86</v>
      </c>
      <c r="I99" s="1" t="s">
        <v>253</v>
      </c>
      <c r="J99" s="1">
        <v>1960</v>
      </c>
      <c r="K99" s="2" t="s">
        <v>57</v>
      </c>
      <c r="L99" s="12">
        <v>9</v>
      </c>
      <c r="M99" s="13">
        <v>7</v>
      </c>
      <c r="N99" s="4">
        <v>44</v>
      </c>
      <c r="O99" s="139" t="s">
        <v>329</v>
      </c>
      <c r="P99" s="137">
        <v>0</v>
      </c>
      <c r="Q99" s="140" t="s">
        <v>313</v>
      </c>
      <c r="R99" s="12"/>
      <c r="S99" s="13"/>
      <c r="T99" s="4"/>
      <c r="U99" s="12"/>
      <c r="V99" s="13"/>
      <c r="W99" s="4"/>
      <c r="X99" s="12"/>
      <c r="Y99" s="13"/>
      <c r="Z99" s="4"/>
      <c r="AA99" s="12"/>
      <c r="AB99" s="13"/>
      <c r="AC99" s="4"/>
      <c r="AD99" s="12"/>
      <c r="AE99" s="13"/>
      <c r="AF99" s="4"/>
      <c r="AG99" s="12"/>
      <c r="AH99" s="13"/>
      <c r="AI99" s="4"/>
      <c r="AJ99" s="18"/>
    </row>
    <row r="100" spans="1:36" ht="19.5">
      <c r="A100" s="18"/>
      <c r="B100" s="10">
        <v>11</v>
      </c>
      <c r="C100" s="11">
        <f t="shared" si="10"/>
        <v>12</v>
      </c>
      <c r="D100" s="9">
        <f t="shared" si="11"/>
        <v>7</v>
      </c>
      <c r="E100" s="42" t="s">
        <v>269</v>
      </c>
      <c r="F100" s="43" t="s">
        <v>59</v>
      </c>
      <c r="G100" s="43" t="s">
        <v>15</v>
      </c>
      <c r="H100" s="43" t="s">
        <v>86</v>
      </c>
      <c r="I100" s="43" t="s">
        <v>270</v>
      </c>
      <c r="J100" s="43">
        <v>2003</v>
      </c>
      <c r="K100" s="44" t="s">
        <v>57</v>
      </c>
      <c r="L100" s="12">
        <v>11</v>
      </c>
      <c r="M100" s="110">
        <v>5</v>
      </c>
      <c r="N100" s="4">
        <v>58</v>
      </c>
      <c r="O100" s="12">
        <v>9</v>
      </c>
      <c r="P100" s="13">
        <v>7</v>
      </c>
      <c r="Q100" s="4">
        <v>51</v>
      </c>
      <c r="R100" s="12"/>
      <c r="S100" s="13"/>
      <c r="T100" s="4"/>
      <c r="U100" s="12"/>
      <c r="V100" s="13"/>
      <c r="W100" s="4"/>
      <c r="X100" s="12"/>
      <c r="Y100" s="13"/>
      <c r="Z100" s="4"/>
      <c r="AA100" s="12"/>
      <c r="AB100" s="13"/>
      <c r="AC100" s="4"/>
      <c r="AD100" s="12"/>
      <c r="AE100" s="13"/>
      <c r="AF100" s="4"/>
      <c r="AG100" s="12"/>
      <c r="AH100" s="13"/>
      <c r="AI100" s="4"/>
      <c r="AJ100" s="18"/>
    </row>
    <row r="101" spans="1:36" ht="19.5">
      <c r="A101" s="18"/>
      <c r="B101" s="10">
        <v>12</v>
      </c>
      <c r="C101" s="11">
        <f t="shared" si="10"/>
        <v>6</v>
      </c>
      <c r="D101" s="9">
        <f t="shared" si="11"/>
        <v>6</v>
      </c>
      <c r="E101" s="37" t="s">
        <v>249</v>
      </c>
      <c r="F101" s="39" t="s">
        <v>250</v>
      </c>
      <c r="G101" s="39" t="s">
        <v>24</v>
      </c>
      <c r="H101" s="39" t="s">
        <v>86</v>
      </c>
      <c r="I101" s="39" t="s">
        <v>254</v>
      </c>
      <c r="J101" s="39">
        <v>1997</v>
      </c>
      <c r="K101" s="40" t="s">
        <v>57</v>
      </c>
      <c r="L101" s="12">
        <v>10</v>
      </c>
      <c r="M101" s="13">
        <v>6</v>
      </c>
      <c r="N101" s="4">
        <v>46</v>
      </c>
      <c r="O101" s="142" t="s">
        <v>295</v>
      </c>
      <c r="P101" s="143">
        <v>0</v>
      </c>
      <c r="Q101" s="144" t="s">
        <v>295</v>
      </c>
      <c r="R101" s="12"/>
      <c r="S101" s="13"/>
      <c r="T101" s="4"/>
      <c r="U101" s="12"/>
      <c r="V101" s="13"/>
      <c r="W101" s="4"/>
      <c r="X101" s="12"/>
      <c r="Y101" s="13"/>
      <c r="Z101" s="4"/>
      <c r="AA101" s="12"/>
      <c r="AB101" s="13"/>
      <c r="AC101" s="4"/>
      <c r="AD101" s="12"/>
      <c r="AE101" s="13"/>
      <c r="AF101" s="4"/>
      <c r="AG101" s="12"/>
      <c r="AH101" s="13"/>
      <c r="AI101" s="4"/>
      <c r="AJ101" s="18"/>
    </row>
    <row r="102" spans="1:36" ht="19.5">
      <c r="A102" s="18"/>
      <c r="B102" s="10">
        <v>13</v>
      </c>
      <c r="C102" s="11">
        <f t="shared" si="10"/>
        <v>10</v>
      </c>
      <c r="D102" s="9">
        <f t="shared" si="11"/>
        <v>6</v>
      </c>
      <c r="E102" s="42" t="s">
        <v>125</v>
      </c>
      <c r="F102" s="43" t="s">
        <v>136</v>
      </c>
      <c r="G102" s="43" t="s">
        <v>14</v>
      </c>
      <c r="H102" s="43" t="s">
        <v>86</v>
      </c>
      <c r="I102" s="43" t="s">
        <v>137</v>
      </c>
      <c r="J102" s="43">
        <v>2000</v>
      </c>
      <c r="K102" s="44" t="s">
        <v>57</v>
      </c>
      <c r="L102" s="12">
        <v>12</v>
      </c>
      <c r="M102" s="110">
        <v>4</v>
      </c>
      <c r="N102" s="4">
        <v>65</v>
      </c>
      <c r="O102" s="12">
        <v>10</v>
      </c>
      <c r="P102" s="13">
        <v>6</v>
      </c>
      <c r="Q102" s="4">
        <v>82</v>
      </c>
      <c r="R102" s="12"/>
      <c r="S102" s="13"/>
      <c r="T102" s="4"/>
      <c r="U102" s="12"/>
      <c r="V102" s="13"/>
      <c r="W102" s="4"/>
      <c r="X102" s="12"/>
      <c r="Y102" s="13"/>
      <c r="Z102" s="4"/>
      <c r="AA102" s="12"/>
      <c r="AB102" s="13"/>
      <c r="AC102" s="4"/>
      <c r="AD102" s="12"/>
      <c r="AE102" s="13"/>
      <c r="AF102" s="4"/>
      <c r="AG102" s="12"/>
      <c r="AH102" s="13"/>
      <c r="AI102" s="4"/>
      <c r="AJ102" s="18"/>
    </row>
    <row r="103" spans="1:36" ht="19.5">
      <c r="A103" s="18"/>
      <c r="B103" s="10">
        <v>14</v>
      </c>
      <c r="C103" s="11">
        <f t="shared" si="10"/>
        <v>3</v>
      </c>
      <c r="D103" s="9">
        <f t="shared" si="11"/>
        <v>3</v>
      </c>
      <c r="E103" s="42" t="s">
        <v>37</v>
      </c>
      <c r="F103" s="43" t="s">
        <v>271</v>
      </c>
      <c r="G103" s="43" t="s">
        <v>15</v>
      </c>
      <c r="H103" s="43" t="s">
        <v>86</v>
      </c>
      <c r="I103" s="43" t="s">
        <v>272</v>
      </c>
      <c r="J103" s="43">
        <v>2001</v>
      </c>
      <c r="K103" s="44" t="s">
        <v>57</v>
      </c>
      <c r="L103" s="12">
        <v>13</v>
      </c>
      <c r="M103" s="110">
        <v>3</v>
      </c>
      <c r="N103" s="4">
        <v>72</v>
      </c>
      <c r="O103" s="142" t="s">
        <v>295</v>
      </c>
      <c r="P103" s="143">
        <v>0</v>
      </c>
      <c r="Q103" s="144" t="s">
        <v>295</v>
      </c>
      <c r="R103" s="12"/>
      <c r="S103" s="13"/>
      <c r="T103" s="4"/>
      <c r="U103" s="12"/>
      <c r="V103" s="13"/>
      <c r="W103" s="4"/>
      <c r="X103" s="12"/>
      <c r="Y103" s="13"/>
      <c r="Z103" s="4"/>
      <c r="AA103" s="12"/>
      <c r="AB103" s="13"/>
      <c r="AC103" s="4"/>
      <c r="AD103" s="12"/>
      <c r="AE103" s="13"/>
      <c r="AF103" s="4"/>
      <c r="AG103" s="12"/>
      <c r="AH103" s="13"/>
      <c r="AI103" s="4"/>
      <c r="AJ103" s="18"/>
    </row>
    <row r="104" spans="1:36" ht="19.5">
      <c r="A104" s="18"/>
      <c r="B104" s="10">
        <v>15</v>
      </c>
      <c r="C104" s="11">
        <f t="shared" si="10"/>
        <v>2</v>
      </c>
      <c r="D104" s="9">
        <f t="shared" si="11"/>
        <v>2</v>
      </c>
      <c r="E104" s="51" t="s">
        <v>232</v>
      </c>
      <c r="F104" s="1" t="s">
        <v>251</v>
      </c>
      <c r="G104" s="1" t="s">
        <v>14</v>
      </c>
      <c r="H104" s="1" t="s">
        <v>86</v>
      </c>
      <c r="I104" s="1" t="s">
        <v>255</v>
      </c>
      <c r="J104" s="1">
        <v>1994</v>
      </c>
      <c r="K104" s="2" t="s">
        <v>57</v>
      </c>
      <c r="L104" s="12">
        <v>14</v>
      </c>
      <c r="M104" s="13">
        <v>2</v>
      </c>
      <c r="N104" s="4">
        <v>74</v>
      </c>
      <c r="O104" s="142" t="s">
        <v>295</v>
      </c>
      <c r="P104" s="143">
        <v>0</v>
      </c>
      <c r="Q104" s="144" t="s">
        <v>295</v>
      </c>
      <c r="R104" s="12"/>
      <c r="S104" s="13"/>
      <c r="T104" s="4"/>
      <c r="U104" s="12"/>
      <c r="V104" s="13"/>
      <c r="W104" s="4"/>
      <c r="X104" s="12"/>
      <c r="Y104" s="13"/>
      <c r="Z104" s="4"/>
      <c r="AA104" s="12"/>
      <c r="AB104" s="13"/>
      <c r="AC104" s="4"/>
      <c r="AD104" s="12"/>
      <c r="AE104" s="13"/>
      <c r="AF104" s="4"/>
      <c r="AG104" s="12"/>
      <c r="AH104" s="13"/>
      <c r="AI104" s="4"/>
      <c r="AJ104" s="18"/>
    </row>
    <row r="105" spans="1:36" ht="19.5">
      <c r="A105" s="18"/>
      <c r="B105" s="10">
        <v>16</v>
      </c>
      <c r="C105" s="11">
        <f t="shared" si="10"/>
        <v>1</v>
      </c>
      <c r="D105" s="9">
        <f t="shared" si="11"/>
        <v>1</v>
      </c>
      <c r="E105" s="42" t="s">
        <v>245</v>
      </c>
      <c r="F105" s="43" t="s">
        <v>10</v>
      </c>
      <c r="G105" s="43" t="s">
        <v>24</v>
      </c>
      <c r="H105" s="43" t="s">
        <v>86</v>
      </c>
      <c r="I105" s="43" t="s">
        <v>273</v>
      </c>
      <c r="J105" s="43">
        <v>1999</v>
      </c>
      <c r="K105" s="44" t="s">
        <v>57</v>
      </c>
      <c r="L105" s="141">
        <v>15</v>
      </c>
      <c r="M105" s="110">
        <v>1</v>
      </c>
      <c r="N105" s="4">
        <v>77</v>
      </c>
      <c r="O105" s="142" t="s">
        <v>295</v>
      </c>
      <c r="P105" s="143">
        <v>0</v>
      </c>
      <c r="Q105" s="144" t="s">
        <v>295</v>
      </c>
      <c r="R105" s="12"/>
      <c r="S105" s="13"/>
      <c r="T105" s="4"/>
      <c r="U105" s="12"/>
      <c r="V105" s="13"/>
      <c r="W105" s="4"/>
      <c r="X105" s="12"/>
      <c r="Y105" s="13"/>
      <c r="Z105" s="4"/>
      <c r="AA105" s="12"/>
      <c r="AB105" s="13"/>
      <c r="AC105" s="4"/>
      <c r="AD105" s="12"/>
      <c r="AE105" s="13"/>
      <c r="AF105" s="4"/>
      <c r="AG105" s="12"/>
      <c r="AH105" s="13"/>
      <c r="AI105" s="4"/>
      <c r="AJ105" s="18"/>
    </row>
    <row r="106" spans="1:36" ht="19.5">
      <c r="A106" s="18"/>
      <c r="B106" s="26">
        <v>17</v>
      </c>
      <c r="C106" s="27">
        <f t="shared" si="10"/>
        <v>0</v>
      </c>
      <c r="D106" s="8">
        <f t="shared" si="11"/>
        <v>0</v>
      </c>
      <c r="E106" s="108" t="s">
        <v>89</v>
      </c>
      <c r="F106" s="34" t="s">
        <v>331</v>
      </c>
      <c r="G106" s="34" t="s">
        <v>15</v>
      </c>
      <c r="H106" s="34" t="s">
        <v>86</v>
      </c>
      <c r="I106" s="34" t="s">
        <v>332</v>
      </c>
      <c r="J106" s="34"/>
      <c r="K106" s="35" t="s">
        <v>57</v>
      </c>
      <c r="L106" s="146" t="s">
        <v>295</v>
      </c>
      <c r="M106" s="147">
        <v>0</v>
      </c>
      <c r="N106" s="148" t="s">
        <v>295</v>
      </c>
      <c r="O106" s="28" t="s">
        <v>277</v>
      </c>
      <c r="P106" s="29">
        <v>0</v>
      </c>
      <c r="Q106" s="30" t="s">
        <v>277</v>
      </c>
      <c r="R106" s="28"/>
      <c r="S106" s="29"/>
      <c r="T106" s="30"/>
      <c r="U106" s="28"/>
      <c r="V106" s="29"/>
      <c r="W106" s="30"/>
      <c r="X106" s="28"/>
      <c r="Y106" s="29"/>
      <c r="Z106" s="30"/>
      <c r="AA106" s="28"/>
      <c r="AB106" s="29"/>
      <c r="AC106" s="30"/>
      <c r="AD106" s="28"/>
      <c r="AE106" s="29"/>
      <c r="AF106" s="30"/>
      <c r="AG106" s="28"/>
      <c r="AH106" s="29"/>
      <c r="AI106" s="30"/>
      <c r="AJ106" s="18"/>
    </row>
    <row r="107" spans="1:36" ht="19.5">
      <c r="A107" s="18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19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18"/>
    </row>
    <row r="108" spans="1:36" ht="19.5" customHeight="1">
      <c r="A108" s="18"/>
      <c r="B108" s="164">
        <f>COUNTA(B6:B7,B11:B17,B21:B37,B41:B51,B55:B72,B76:B86,B90:B106)</f>
        <v>83</v>
      </c>
      <c r="C108" s="166" t="s">
        <v>182</v>
      </c>
      <c r="D108" s="167"/>
      <c r="E108" s="168"/>
      <c r="F108" s="22"/>
      <c r="G108" s="58" t="s">
        <v>188</v>
      </c>
      <c r="H108" s="56"/>
      <c r="I108" s="172" t="s">
        <v>82</v>
      </c>
      <c r="J108" s="163"/>
      <c r="K108" s="173"/>
      <c r="L108" s="45">
        <f>COUNTA(L76:L86)-COUNTIF(L76:L86,"Abs")+COUNTA(L55:L72)-COUNTIF(L55:L72,"Abs")+COUNTA(L41:L51)-COUNTIF(L41:L51,"Abs")+COUNTA(L21:L37)-COUNTIF(L21:L37,"Abs")+COUNTA(L11:L17)-COUNTIF(L11:L17,"Abs")+COUNTA(L6:L7)-COUNTIF(L6:L7,"Abs")+COUNTA(L90:L106)-COUNTIF(L90:L106,"Abs")</f>
        <v>66</v>
      </c>
      <c r="M108" s="163" t="s">
        <v>83</v>
      </c>
      <c r="N108" s="162"/>
      <c r="O108" s="45">
        <f>COUNTA(O76:O86)-COUNTIF(O76:O86,"Abs")+COUNTA(O55:O72)-COUNTIF(O55:O72,"Abs")+COUNTA(O41:O51)-COUNTIF(O41:O51,"Abs")+COUNTA(O21:O37)-COUNTIF(O21:O37,"Abs")+COUNTA(O11:O17)-COUNTIF(O11:O17,"Abs")+COUNTA(O6:O7)-COUNTIF(O6:O7,"Abs")+COUNTA(O90:O106)-COUNTIF(O90:O106,"Abs")</f>
        <v>69</v>
      </c>
      <c r="P108" s="163" t="s">
        <v>83</v>
      </c>
      <c r="Q108" s="162"/>
      <c r="R108" s="45">
        <f>COUNTA(R76:R86)-COUNTIF(R76:R86,"Abs")+COUNTA(R55:R72)-COUNTIF(R55:R72,"Abs")+COUNTA(R41:R51)-COUNTIF(R41:R51,"Abs")+COUNTA(R21:R37)-COUNTIF(R21:R37,"Abs")+COUNTA(R11:R17)-COUNTIF(R11:R17,"Abs")+COUNTA(R6:R7)-COUNTIF(R6:R7,"Abs")+COUNTA(R90:R106)-COUNTIF(R90:R106,"Abs")</f>
        <v>0</v>
      </c>
      <c r="S108" s="161" t="s">
        <v>83</v>
      </c>
      <c r="T108" s="162"/>
      <c r="U108" s="45">
        <f>COUNTA(U76:U86)-COUNTIF(U76:U86,"Abs")+COUNTA(U55:U72)-COUNTIF(U55:U72,"Abs")+COUNTA(U41:U51)-COUNTIF(U41:U51,"Abs")+COUNTA(U21:U37)-COUNTIF(U21:U37,"Abs")+COUNTA(U11:U17)-COUNTIF(U11:U17,"Abs")+COUNTA(U6:U7)-COUNTIF(U6:U7,"Abs")+COUNTA(U90:U106)-COUNTIF(U90:U106,"Abs")</f>
        <v>0</v>
      </c>
      <c r="V108" s="163" t="s">
        <v>83</v>
      </c>
      <c r="W108" s="162"/>
      <c r="X108" s="45">
        <f>COUNTA(X76:X86)-COUNTIF(X76:X86,"Abs")+COUNTA(X55:X72)-COUNTIF(X55:X72,"Abs")+COUNTA(X41:X51)-COUNTIF(X41:X51,"Abs")+COUNTA(X21:X37)-COUNTIF(X21:X37,"Abs")+COUNTA(X11:X17)-COUNTIF(X11:X17,"Abs")+COUNTA(X6:X7)-COUNTIF(X6:X7,"Abs")+COUNTA(X90:X106)-COUNTIF(X90:X106,"Abs")</f>
        <v>0</v>
      </c>
      <c r="Y108" s="161" t="s">
        <v>83</v>
      </c>
      <c r="Z108" s="162"/>
      <c r="AA108" s="45">
        <f>COUNTA(AA76:AA86)-COUNTIF(AA76:AA86,"Abs")+COUNTA(AA55:AA72)-COUNTIF(AA55:AA72,"Abs")+COUNTA(AA41:AA51)-COUNTIF(AA41:AA51,"Abs")+COUNTA(AA21:AA37)-COUNTIF(AA21:AA37,"Abs")+COUNTA(AA11:AA17)-COUNTIF(AA11:AA17,"Abs")+COUNTA(AA6:AA7)-COUNTIF(AA6:AA7,"Abs")+COUNTA(AA90:AA106)-COUNTIF(AA90:AA106,"Abs")</f>
        <v>0</v>
      </c>
      <c r="AB108" s="163" t="s">
        <v>83</v>
      </c>
      <c r="AC108" s="162"/>
      <c r="AD108" s="45">
        <f>COUNTA(AD76:AD86)-COUNTIF(AD76:AD86,"Abs")+COUNTA(AD55:AD72)-COUNTIF(AD55:AD72,"Abs")+COUNTA(AD41:AD51)-COUNTIF(AD41:AD51,"Abs")+COUNTA(AD21:AD37)-COUNTIF(AD21:AD37,"Abs")+COUNTA(AD11:AD17)-COUNTIF(AD11:AD17,"Abs")+COUNTA(AD6:AD7)-COUNTIF(AD6:AD7,"Abs")+COUNTA(AD90:AD106)-COUNTIF(AD90:AD106,"Abs")</f>
        <v>0</v>
      </c>
      <c r="AE108" s="163" t="s">
        <v>83</v>
      </c>
      <c r="AF108" s="162"/>
      <c r="AG108" s="45">
        <f>COUNTA(AG76:AG86)-COUNTIF(AG76:AG86,"Abs")+COUNTA(AG55:AG72)-COUNTIF(AG55:AG72,"Abs")+COUNTA(AG41:AG51)-COUNTIF(AG41:AG51,"Abs")+COUNTA(AG21:AG37)-COUNTIF(AG21:AG37,"Abs")+COUNTA(AG11:AG17)-COUNTIF(AG11:AG17,"Abs")+COUNTA(AG6:AG7)-COUNTIF(AG6:AG7,"Abs")+COUNTA(AG90:AG106)-COUNTIF(AG90:AG106,"Abs")</f>
        <v>0</v>
      </c>
      <c r="AH108" s="163" t="s">
        <v>83</v>
      </c>
      <c r="AI108" s="162"/>
      <c r="AJ108" s="18"/>
    </row>
    <row r="109" spans="1:36" ht="19.5">
      <c r="A109" s="18"/>
      <c r="B109" s="165"/>
      <c r="C109" s="169"/>
      <c r="D109" s="170"/>
      <c r="E109" s="171"/>
      <c r="F109" s="22"/>
      <c r="G109" s="59" t="s">
        <v>189</v>
      </c>
      <c r="H109" s="57"/>
      <c r="I109" s="172" t="s">
        <v>186</v>
      </c>
      <c r="J109" s="174"/>
      <c r="K109" s="173"/>
      <c r="L109" s="175">
        <f>L108/$B$108</f>
        <v>0.79518072289156627</v>
      </c>
      <c r="M109" s="176"/>
      <c r="N109" s="162"/>
      <c r="O109" s="175">
        <f t="shared" ref="O109" si="12">O108/$B$108</f>
        <v>0.83132530120481929</v>
      </c>
      <c r="P109" s="176"/>
      <c r="Q109" s="162"/>
      <c r="R109" s="175">
        <f t="shared" ref="R109" si="13">R108/$B$108</f>
        <v>0</v>
      </c>
      <c r="S109" s="176"/>
      <c r="T109" s="162"/>
      <c r="U109" s="175">
        <f t="shared" ref="U109" si="14">U108/$B$108</f>
        <v>0</v>
      </c>
      <c r="V109" s="176"/>
      <c r="W109" s="162"/>
      <c r="X109" s="175">
        <f t="shared" ref="X109" si="15">X108/$B$108</f>
        <v>0</v>
      </c>
      <c r="Y109" s="176"/>
      <c r="Z109" s="162"/>
      <c r="AA109" s="175">
        <f t="shared" ref="AA109" si="16">AA108/$B$108</f>
        <v>0</v>
      </c>
      <c r="AB109" s="176"/>
      <c r="AC109" s="162"/>
      <c r="AD109" s="175">
        <f t="shared" ref="AD109" si="17">AD108/$B$108</f>
        <v>0</v>
      </c>
      <c r="AE109" s="176"/>
      <c r="AF109" s="162"/>
      <c r="AG109" s="175">
        <f t="shared" ref="AG109" si="18">AG108/$B$108</f>
        <v>0</v>
      </c>
      <c r="AH109" s="176"/>
      <c r="AI109" s="162"/>
      <c r="AJ109" s="18"/>
    </row>
    <row r="110" spans="1:36" ht="19.5">
      <c r="A110" s="18"/>
      <c r="B110" s="22"/>
      <c r="C110" s="22"/>
      <c r="D110" s="22"/>
      <c r="E110" s="22"/>
      <c r="F110" s="22"/>
      <c r="G110" s="22"/>
      <c r="H110" s="22"/>
      <c r="I110" s="62"/>
      <c r="J110" s="62"/>
      <c r="K110" s="62"/>
      <c r="L110" s="23"/>
      <c r="M110" s="177"/>
      <c r="N110" s="178"/>
      <c r="O110" s="23"/>
      <c r="P110" s="177"/>
      <c r="Q110" s="178"/>
      <c r="R110" s="23"/>
      <c r="S110" s="201"/>
      <c r="T110" s="178"/>
      <c r="U110" s="24"/>
      <c r="V110" s="177"/>
      <c r="W110" s="178"/>
      <c r="X110" s="23"/>
      <c r="Y110" s="201"/>
      <c r="Z110" s="178"/>
      <c r="AA110" s="23"/>
      <c r="AB110" s="177"/>
      <c r="AC110" s="178"/>
      <c r="AD110" s="23"/>
      <c r="AE110" s="177"/>
      <c r="AF110" s="178"/>
      <c r="AG110" s="23"/>
      <c r="AH110" s="177"/>
      <c r="AI110" s="178"/>
      <c r="AJ110" s="18"/>
    </row>
    <row r="111" spans="1:36" ht="24.95" customHeight="1">
      <c r="A111" s="18"/>
      <c r="B111" s="164">
        <f>ROUNDUP(2012-AVERAGE(J6:J7,J11:J17,J21:J37,J41:J51,J55:J72,J76:J86,J90:J106),1)</f>
        <v>33</v>
      </c>
      <c r="C111" s="202" t="s">
        <v>198</v>
      </c>
      <c r="D111" s="203"/>
      <c r="E111" s="204"/>
      <c r="F111" s="22"/>
      <c r="G111" s="63" t="s">
        <v>195</v>
      </c>
      <c r="H111" s="212" t="s">
        <v>285</v>
      </c>
      <c r="I111" s="213"/>
      <c r="J111" s="214"/>
      <c r="K111" s="62"/>
      <c r="L111" s="215" t="s">
        <v>197</v>
      </c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7"/>
      <c r="AJ111" s="18"/>
    </row>
    <row r="112" spans="1:36" ht="24.95" customHeight="1">
      <c r="A112" s="18"/>
      <c r="B112" s="165"/>
      <c r="C112" s="205"/>
      <c r="D112" s="206"/>
      <c r="E112" s="207"/>
      <c r="F112" s="22"/>
      <c r="G112" s="63" t="s">
        <v>196</v>
      </c>
      <c r="H112" s="212" t="s">
        <v>284</v>
      </c>
      <c r="I112" s="213"/>
      <c r="J112" s="214"/>
      <c r="K112" s="62"/>
      <c r="L112" s="218"/>
      <c r="M112" s="219"/>
      <c r="N112" s="220"/>
      <c r="O112" s="218"/>
      <c r="P112" s="219"/>
      <c r="Q112" s="220"/>
      <c r="R112" s="218"/>
      <c r="S112" s="219"/>
      <c r="T112" s="220"/>
      <c r="U112" s="218"/>
      <c r="V112" s="219"/>
      <c r="W112" s="220"/>
      <c r="X112" s="218"/>
      <c r="Y112" s="219"/>
      <c r="Z112" s="220"/>
      <c r="AA112" s="218"/>
      <c r="AB112" s="219"/>
      <c r="AC112" s="220"/>
      <c r="AD112" s="218"/>
      <c r="AE112" s="219"/>
      <c r="AF112" s="220"/>
      <c r="AG112" s="218"/>
      <c r="AH112" s="219"/>
      <c r="AI112" s="220"/>
      <c r="AJ112" s="18"/>
    </row>
    <row r="113" spans="1:36" ht="19.5">
      <c r="A113" s="18"/>
      <c r="B113" s="22"/>
      <c r="C113" s="22"/>
      <c r="D113" s="22"/>
      <c r="E113" s="22"/>
      <c r="F113" s="22"/>
      <c r="G113" s="22"/>
      <c r="H113" s="22"/>
      <c r="I113" s="62"/>
      <c r="J113" s="62"/>
      <c r="K113" s="62"/>
      <c r="L113" s="60"/>
      <c r="M113" s="177"/>
      <c r="N113" s="178"/>
      <c r="O113" s="60"/>
      <c r="P113" s="177"/>
      <c r="Q113" s="178"/>
      <c r="R113" s="60"/>
      <c r="S113" s="201"/>
      <c r="T113" s="178"/>
      <c r="U113" s="61"/>
      <c r="V113" s="177"/>
      <c r="W113" s="178"/>
      <c r="X113" s="60"/>
      <c r="Y113" s="201"/>
      <c r="Z113" s="178"/>
      <c r="AA113" s="60"/>
      <c r="AB113" s="177"/>
      <c r="AC113" s="178"/>
      <c r="AD113" s="60"/>
      <c r="AE113" s="177"/>
      <c r="AF113" s="178"/>
      <c r="AG113" s="60"/>
      <c r="AH113" s="177"/>
      <c r="AI113" s="178"/>
      <c r="AJ113" s="18"/>
    </row>
    <row r="115" spans="1:36" ht="24.95" customHeight="1">
      <c r="B115" s="231" t="s">
        <v>202</v>
      </c>
      <c r="C115" s="232"/>
      <c r="D115" s="232"/>
      <c r="E115" s="233"/>
      <c r="F115" s="64">
        <f>SUM(C6:C7,C11:C17,C21:C37,C41:C51,C55:C72,C76:C86,C90:C106)</f>
        <v>1410</v>
      </c>
      <c r="G115" s="65" t="s">
        <v>203</v>
      </c>
      <c r="I115" s="191" t="s">
        <v>208</v>
      </c>
      <c r="J115" s="192"/>
      <c r="K115" s="192"/>
      <c r="L115" s="193"/>
      <c r="M115" s="197"/>
      <c r="N115" s="198"/>
    </row>
    <row r="116" spans="1:36" ht="24.95" customHeight="1">
      <c r="B116" s="234" t="s">
        <v>204</v>
      </c>
      <c r="C116" s="235"/>
      <c r="D116" s="235"/>
      <c r="E116" s="236"/>
      <c r="F116" s="66">
        <f>SUBTOTAL(109,C90:C106,C6:C7,C76:C86,C55:C72,C41:C51,C21:C37,C11:C17)</f>
        <v>1410</v>
      </c>
      <c r="G116" s="67" t="s">
        <v>203</v>
      </c>
      <c r="I116" s="194"/>
      <c r="J116" s="195"/>
      <c r="K116" s="195"/>
      <c r="L116" s="196"/>
      <c r="M116" s="199"/>
      <c r="N116" s="200"/>
    </row>
    <row r="117" spans="1:36" ht="24.95" customHeight="1"/>
    <row r="118" spans="1:36" ht="24.9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03"/>
      <c r="X118" s="103"/>
    </row>
    <row r="119" spans="1:36" ht="24.95" customHeight="1">
      <c r="A119" s="18"/>
      <c r="B119" s="221" t="s">
        <v>210</v>
      </c>
      <c r="C119" s="222"/>
      <c r="D119" s="222"/>
      <c r="E119" s="223"/>
      <c r="F119" s="223"/>
      <c r="G119" s="223"/>
      <c r="H119" s="223"/>
      <c r="I119" s="223"/>
      <c r="J119" s="223"/>
      <c r="K119" s="224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03"/>
      <c r="X119" s="103"/>
    </row>
    <row r="120" spans="1:36" ht="24.95" customHeight="1">
      <c r="A120" s="18"/>
      <c r="B120" s="225" t="s">
        <v>199</v>
      </c>
      <c r="C120" s="226"/>
      <c r="D120" s="226"/>
      <c r="E120" s="85" t="s">
        <v>200</v>
      </c>
      <c r="F120" s="226" t="s">
        <v>201</v>
      </c>
      <c r="G120" s="238"/>
      <c r="H120" s="86" t="s">
        <v>78</v>
      </c>
      <c r="I120" s="188" t="s">
        <v>278</v>
      </c>
      <c r="J120" s="189"/>
      <c r="K120" s="190"/>
      <c r="L120" s="77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03"/>
      <c r="X120" s="103"/>
    </row>
    <row r="121" spans="1:36" ht="24.95" customHeight="1">
      <c r="A121" s="18"/>
      <c r="B121" s="227" t="s">
        <v>14</v>
      </c>
      <c r="C121" s="228"/>
      <c r="D121" s="228"/>
      <c r="E121" s="83">
        <f t="shared" ref="E121:E130" si="19">COUNTIF($G$6:$G$7,B121)+COUNTIF($G$11:$G$17,B121)+COUNTIF($G$21:$G$37,B121)+COUNTIF($G$41:$G$51,B121)+COUNTIF($G$55:$G$72,B121)+COUNTIF($G$76:$G$86,B121)+COUNTIF($G$90:$G$106,B121)</f>
        <v>30</v>
      </c>
      <c r="F121" s="228">
        <v>508</v>
      </c>
      <c r="G121" s="239"/>
      <c r="H121" s="84">
        <v>1</v>
      </c>
      <c r="I121" s="241"/>
      <c r="J121" s="242"/>
      <c r="K121" s="75"/>
      <c r="L121" s="77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03"/>
      <c r="X121" s="103"/>
    </row>
    <row r="122" spans="1:36" ht="24.95" customHeight="1">
      <c r="A122" s="18"/>
      <c r="B122" s="229" t="s">
        <v>24</v>
      </c>
      <c r="C122" s="230"/>
      <c r="D122" s="230"/>
      <c r="E122" s="112">
        <f t="shared" si="19"/>
        <v>18</v>
      </c>
      <c r="F122" s="230">
        <v>299</v>
      </c>
      <c r="G122" s="240"/>
      <c r="H122" s="69">
        <v>2</v>
      </c>
      <c r="I122" s="184"/>
      <c r="J122" s="185"/>
      <c r="K122" s="74"/>
      <c r="L122" s="77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03"/>
      <c r="X122" s="103"/>
    </row>
    <row r="123" spans="1:36" ht="24.95" customHeight="1">
      <c r="A123" s="18"/>
      <c r="B123" s="229" t="s">
        <v>279</v>
      </c>
      <c r="C123" s="230"/>
      <c r="D123" s="230"/>
      <c r="E123" s="112">
        <f>COUNTIF($G$6:$G$7,B123)+COUNTIF($G$11:$G$17,B123)+COUNTIF($G$21:$G$37,B123)+COUNTIF($G$41:$G$51,B123)+COUNTIF($G$55:$G$72,B123)+COUNTIF($G$76:$G$86,B123)+COUNTIF($G$90:$G$106,B123)</f>
        <v>16</v>
      </c>
      <c r="F123" s="230">
        <v>267</v>
      </c>
      <c r="G123" s="240"/>
      <c r="H123" s="69">
        <v>3</v>
      </c>
      <c r="I123" s="184"/>
      <c r="J123" s="185"/>
      <c r="K123" s="75"/>
      <c r="L123" s="77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03"/>
      <c r="X123" s="103"/>
    </row>
    <row r="124" spans="1:36" ht="24.95" customHeight="1">
      <c r="A124" s="18"/>
      <c r="B124" s="229" t="s">
        <v>15</v>
      </c>
      <c r="C124" s="230"/>
      <c r="D124" s="230"/>
      <c r="E124" s="112">
        <f t="shared" si="19"/>
        <v>15</v>
      </c>
      <c r="F124" s="230">
        <v>266</v>
      </c>
      <c r="G124" s="240"/>
      <c r="H124" s="69">
        <v>4</v>
      </c>
      <c r="I124" s="184"/>
      <c r="J124" s="185"/>
      <c r="K124" s="75"/>
      <c r="L124" s="77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03"/>
      <c r="X124" s="103"/>
    </row>
    <row r="125" spans="1:36" ht="24.75" customHeight="1">
      <c r="A125" s="18"/>
      <c r="B125" s="229" t="s">
        <v>97</v>
      </c>
      <c r="C125" s="230"/>
      <c r="D125" s="230"/>
      <c r="E125" s="112">
        <f t="shared" si="19"/>
        <v>1</v>
      </c>
      <c r="F125" s="230">
        <v>20</v>
      </c>
      <c r="G125" s="240"/>
      <c r="H125" s="69">
        <v>5</v>
      </c>
      <c r="I125" s="184"/>
      <c r="J125" s="185"/>
      <c r="K125" s="75"/>
      <c r="L125" s="77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03"/>
      <c r="X125" s="103"/>
    </row>
    <row r="126" spans="1:36" ht="24.95" customHeight="1">
      <c r="A126" s="18"/>
      <c r="B126" s="229" t="s">
        <v>238</v>
      </c>
      <c r="C126" s="230"/>
      <c r="D126" s="230"/>
      <c r="E126" s="112">
        <f>COUNTIF($G$6:$G$7,B126)+COUNTIF($G$11:$G$17,B126)+COUNTIF($G$21:$G$37,B126)+COUNTIF($G$41:$G$51,B126)+COUNTIF($G$55:$G$72,B126)+COUNTIF($G$76:$G$86,B126)+COUNTIF($G$90:$G$106,B126)</f>
        <v>1</v>
      </c>
      <c r="F126" s="230">
        <v>20</v>
      </c>
      <c r="G126" s="240"/>
      <c r="H126" s="69">
        <v>6</v>
      </c>
      <c r="I126" s="184"/>
      <c r="J126" s="185"/>
      <c r="K126" s="75"/>
      <c r="L126" s="77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03"/>
      <c r="X126" s="103"/>
    </row>
    <row r="127" spans="1:36" ht="24.95" customHeight="1">
      <c r="A127" s="18"/>
      <c r="B127" s="229" t="s">
        <v>81</v>
      </c>
      <c r="C127" s="230"/>
      <c r="D127" s="230"/>
      <c r="E127" s="112">
        <f t="shared" si="19"/>
        <v>1</v>
      </c>
      <c r="F127" s="230">
        <v>19</v>
      </c>
      <c r="G127" s="240"/>
      <c r="H127" s="69">
        <v>7</v>
      </c>
      <c r="I127" s="184"/>
      <c r="J127" s="185"/>
      <c r="K127" s="74"/>
      <c r="L127" s="77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03"/>
      <c r="X127" s="103"/>
    </row>
    <row r="128" spans="1:36" ht="24.95" customHeight="1">
      <c r="A128" s="18"/>
      <c r="B128" s="229" t="s">
        <v>16</v>
      </c>
      <c r="C128" s="230"/>
      <c r="D128" s="230"/>
      <c r="E128" s="112">
        <f t="shared" si="19"/>
        <v>1</v>
      </c>
      <c r="F128" s="230">
        <v>11</v>
      </c>
      <c r="G128" s="240"/>
      <c r="H128" s="69">
        <v>8</v>
      </c>
      <c r="I128" s="184"/>
      <c r="J128" s="185"/>
      <c r="K128" s="75"/>
      <c r="L128" s="77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03"/>
      <c r="X128" s="103"/>
    </row>
    <row r="129" spans="1:24" ht="24.95" customHeight="1">
      <c r="A129" s="18"/>
      <c r="B129" s="229" t="s">
        <v>280</v>
      </c>
      <c r="C129" s="230"/>
      <c r="D129" s="230"/>
      <c r="E129" s="112">
        <f t="shared" si="19"/>
        <v>0</v>
      </c>
      <c r="F129" s="230">
        <v>0</v>
      </c>
      <c r="G129" s="240"/>
      <c r="H129" s="69">
        <v>9</v>
      </c>
      <c r="I129" s="184"/>
      <c r="J129" s="185"/>
      <c r="K129" s="75"/>
      <c r="L129" s="77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03"/>
      <c r="X129" s="103"/>
    </row>
    <row r="130" spans="1:24" ht="24.95" customHeight="1">
      <c r="A130" s="18"/>
      <c r="B130" s="234" t="s">
        <v>281</v>
      </c>
      <c r="C130" s="235"/>
      <c r="D130" s="235"/>
      <c r="E130" s="111">
        <f t="shared" si="19"/>
        <v>0</v>
      </c>
      <c r="F130" s="235">
        <v>0</v>
      </c>
      <c r="G130" s="237"/>
      <c r="H130" s="70">
        <v>10</v>
      </c>
      <c r="I130" s="186"/>
      <c r="J130" s="187"/>
      <c r="K130" s="75"/>
      <c r="L130" s="77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03"/>
      <c r="X130" s="103"/>
    </row>
    <row r="131" spans="1:24" ht="24.95" customHeight="1">
      <c r="A131" s="18"/>
      <c r="B131" s="179" t="s">
        <v>205</v>
      </c>
      <c r="C131" s="180"/>
      <c r="D131" s="180"/>
      <c r="E131" s="113">
        <f>SUM(E121:E130)</f>
        <v>83</v>
      </c>
      <c r="F131" s="180">
        <f>SUM(F121:G130)</f>
        <v>1410</v>
      </c>
      <c r="G131" s="181"/>
      <c r="H131" s="81"/>
      <c r="I131" s="182"/>
      <c r="J131" s="183"/>
      <c r="K131" s="82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03"/>
      <c r="X131" s="103"/>
    </row>
    <row r="132" spans="1:24" ht="24.9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03"/>
      <c r="X132" s="103"/>
    </row>
  </sheetData>
  <autoFilter ref="B5:AI106"/>
  <sortState ref="C20:Q37">
    <sortCondition descending="1" ref="D20:D37"/>
  </sortState>
  <mergeCells count="154">
    <mergeCell ref="I129:J129"/>
    <mergeCell ref="B130:D130"/>
    <mergeCell ref="F130:G130"/>
    <mergeCell ref="B128:D128"/>
    <mergeCell ref="F120:G120"/>
    <mergeCell ref="F121:G121"/>
    <mergeCell ref="F124:G124"/>
    <mergeCell ref="F125:G125"/>
    <mergeCell ref="F123:G123"/>
    <mergeCell ref="F127:G127"/>
    <mergeCell ref="F126:G126"/>
    <mergeCell ref="F128:G128"/>
    <mergeCell ref="B125:D125"/>
    <mergeCell ref="B123:D123"/>
    <mergeCell ref="B127:D127"/>
    <mergeCell ref="B126:D126"/>
    <mergeCell ref="B122:D122"/>
    <mergeCell ref="F122:G122"/>
    <mergeCell ref="B129:D129"/>
    <mergeCell ref="F129:G129"/>
    <mergeCell ref="I121:J121"/>
    <mergeCell ref="I122:J122"/>
    <mergeCell ref="I123:J123"/>
    <mergeCell ref="I124:J124"/>
    <mergeCell ref="I125:J125"/>
    <mergeCell ref="I126:J126"/>
    <mergeCell ref="B119:K119"/>
    <mergeCell ref="AE113:AF113"/>
    <mergeCell ref="AH113:AI113"/>
    <mergeCell ref="M113:N113"/>
    <mergeCell ref="P113:Q113"/>
    <mergeCell ref="S113:T113"/>
    <mergeCell ref="V113:W113"/>
    <mergeCell ref="B120:D120"/>
    <mergeCell ref="B121:D121"/>
    <mergeCell ref="B124:D124"/>
    <mergeCell ref="B115:E115"/>
    <mergeCell ref="B116:E116"/>
    <mergeCell ref="H111:J111"/>
    <mergeCell ref="H112:J112"/>
    <mergeCell ref="L111:AI111"/>
    <mergeCell ref="L112:N112"/>
    <mergeCell ref="O112:Q112"/>
    <mergeCell ref="R112:T112"/>
    <mergeCell ref="AA112:AC112"/>
    <mergeCell ref="U112:W112"/>
    <mergeCell ref="X112:Z112"/>
    <mergeCell ref="AD112:AF112"/>
    <mergeCell ref="AG112:AI112"/>
    <mergeCell ref="B2:AI2"/>
    <mergeCell ref="O4:Q4"/>
    <mergeCell ref="O9:Q9"/>
    <mergeCell ref="O19:Q19"/>
    <mergeCell ref="R4:T4"/>
    <mergeCell ref="R9:T9"/>
    <mergeCell ref="R19:T19"/>
    <mergeCell ref="U4:W4"/>
    <mergeCell ref="U19:W19"/>
    <mergeCell ref="B4:K4"/>
    <mergeCell ref="L19:N19"/>
    <mergeCell ref="L4:N4"/>
    <mergeCell ref="X4:Z4"/>
    <mergeCell ref="AA4:AC4"/>
    <mergeCell ref="AA9:AC9"/>
    <mergeCell ref="AA19:AC19"/>
    <mergeCell ref="U9:W9"/>
    <mergeCell ref="B9:K9"/>
    <mergeCell ref="L9:N9"/>
    <mergeCell ref="B19:K19"/>
    <mergeCell ref="AD4:AF4"/>
    <mergeCell ref="B39:K39"/>
    <mergeCell ref="L39:N39"/>
    <mergeCell ref="B53:K53"/>
    <mergeCell ref="L53:N53"/>
    <mergeCell ref="R88:T88"/>
    <mergeCell ref="R39:T39"/>
    <mergeCell ref="R53:T53"/>
    <mergeCell ref="O39:Q39"/>
    <mergeCell ref="O88:Q88"/>
    <mergeCell ref="O53:Q53"/>
    <mergeCell ref="B88:K88"/>
    <mergeCell ref="L88:N88"/>
    <mergeCell ref="B74:K74"/>
    <mergeCell ref="L74:N74"/>
    <mergeCell ref="O74:Q74"/>
    <mergeCell ref="R74:T74"/>
    <mergeCell ref="U74:W74"/>
    <mergeCell ref="U39:W39"/>
    <mergeCell ref="U53:W53"/>
    <mergeCell ref="X9:Z9"/>
    <mergeCell ref="X19:Z19"/>
    <mergeCell ref="X39:Z39"/>
    <mergeCell ref="X53:Z53"/>
    <mergeCell ref="AD74:AF74"/>
    <mergeCell ref="AG74:AI74"/>
    <mergeCell ref="AD9:AF9"/>
    <mergeCell ref="AD19:AF19"/>
    <mergeCell ref="AD39:AF39"/>
    <mergeCell ref="AD53:AF53"/>
    <mergeCell ref="X74:Z74"/>
    <mergeCell ref="AA74:AC74"/>
    <mergeCell ref="AA39:AC39"/>
    <mergeCell ref="AA53:AC53"/>
    <mergeCell ref="AA88:AC88"/>
    <mergeCell ref="AB108:AC108"/>
    <mergeCell ref="AE108:AF108"/>
    <mergeCell ref="AA109:AC109"/>
    <mergeCell ref="AG4:AI4"/>
    <mergeCell ref="AG9:AI9"/>
    <mergeCell ref="AG19:AI19"/>
    <mergeCell ref="AG39:AI39"/>
    <mergeCell ref="AG53:AI53"/>
    <mergeCell ref="AG88:AI88"/>
    <mergeCell ref="AD88:AF88"/>
    <mergeCell ref="AH110:AI110"/>
    <mergeCell ref="AH108:AI108"/>
    <mergeCell ref="AG109:AI109"/>
    <mergeCell ref="B131:D131"/>
    <mergeCell ref="F131:G131"/>
    <mergeCell ref="I131:J131"/>
    <mergeCell ref="I127:J127"/>
    <mergeCell ref="I128:J128"/>
    <mergeCell ref="I130:J130"/>
    <mergeCell ref="I120:K120"/>
    <mergeCell ref="AE110:AF110"/>
    <mergeCell ref="I115:L116"/>
    <mergeCell ref="M115:N116"/>
    <mergeCell ref="AD109:AF109"/>
    <mergeCell ref="AB110:AC110"/>
    <mergeCell ref="M110:N110"/>
    <mergeCell ref="P110:Q110"/>
    <mergeCell ref="S110:T110"/>
    <mergeCell ref="V110:W110"/>
    <mergeCell ref="Y110:Z110"/>
    <mergeCell ref="B111:B112"/>
    <mergeCell ref="C111:E112"/>
    <mergeCell ref="Y113:Z113"/>
    <mergeCell ref="AB113:AC113"/>
    <mergeCell ref="X88:Z88"/>
    <mergeCell ref="S108:T108"/>
    <mergeCell ref="V108:W108"/>
    <mergeCell ref="Y108:Z108"/>
    <mergeCell ref="B108:B109"/>
    <mergeCell ref="C108:E109"/>
    <mergeCell ref="I108:K108"/>
    <mergeCell ref="M108:N108"/>
    <mergeCell ref="P108:Q108"/>
    <mergeCell ref="I109:K109"/>
    <mergeCell ref="L109:N109"/>
    <mergeCell ref="O109:Q109"/>
    <mergeCell ref="R109:T109"/>
    <mergeCell ref="U109:W109"/>
    <mergeCell ref="X109:Z109"/>
    <mergeCell ref="U88:W88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3" fitToHeight="2" orientation="landscape" horizontalDpi="1200" verticalDpi="1200" r:id="rId1"/>
  <headerFooter>
    <oddFooter>&amp;L&amp;D&amp;C&amp;P&amp;R&amp;A</oddFooter>
  </headerFooter>
  <rowBreaks count="1" manualBreakCount="1">
    <brk id="8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58"/>
  <sheetViews>
    <sheetView tabSelected="1" zoomScale="75" zoomScaleNormal="75" zoomScaleSheetLayoutView="75" workbookViewId="0">
      <selection activeCell="J69" sqref="J69"/>
    </sheetView>
  </sheetViews>
  <sheetFormatPr baseColWidth="10" defaultRowHeight="15"/>
  <cols>
    <col min="1" max="1" width="10.7109375" customWidth="1"/>
    <col min="2" max="2" width="13.42578125" customWidth="1"/>
    <col min="3" max="3" width="11.42578125" customWidth="1"/>
    <col min="4" max="4" width="12" customWidth="1"/>
    <col min="5" max="5" width="32.5703125" customWidth="1"/>
    <col min="6" max="6" width="18.85546875" customWidth="1"/>
    <col min="7" max="7" width="24.5703125" customWidth="1"/>
    <col min="8" max="8" width="21.140625" customWidth="1"/>
    <col min="9" max="9" width="20.7109375" customWidth="1"/>
    <col min="10" max="10" width="20.140625" customWidth="1"/>
    <col min="11" max="11" width="9.140625" customWidth="1"/>
    <col min="12" max="12" width="10.7109375" customWidth="1"/>
    <col min="13" max="13" width="12.7109375" customWidth="1"/>
    <col min="14" max="15" width="10.7109375" customWidth="1"/>
    <col min="16" max="16" width="12.7109375" customWidth="1"/>
    <col min="17" max="17" width="11.5703125" customWidth="1"/>
    <col min="18" max="18" width="11.5703125" bestFit="1" customWidth="1"/>
    <col min="19" max="19" width="12.7109375" customWidth="1"/>
    <col min="20" max="22" width="11.5703125" bestFit="1" customWidth="1"/>
    <col min="23" max="23" width="12.140625" bestFit="1" customWidth="1"/>
    <col min="24" max="24" width="11.5703125" bestFit="1" customWidth="1"/>
    <col min="25" max="25" width="12.7109375" customWidth="1"/>
    <col min="28" max="28" width="12.7109375" customWidth="1"/>
    <col min="31" max="31" width="12.7109375" customWidth="1"/>
    <col min="34" max="34" width="12.7109375" customWidth="1"/>
    <col min="36" max="36" width="10.7109375" customWidth="1"/>
  </cols>
  <sheetData>
    <row r="1" spans="1:36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75" customHeight="1">
      <c r="A2" s="18"/>
      <c r="B2" s="209" t="s">
        <v>212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  <c r="AJ2" s="18"/>
    </row>
    <row r="3" spans="1:36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30" customHeight="1">
      <c r="A4" s="18"/>
      <c r="B4" s="208" t="s">
        <v>69</v>
      </c>
      <c r="C4" s="208"/>
      <c r="D4" s="208"/>
      <c r="E4" s="208"/>
      <c r="F4" s="208"/>
      <c r="G4" s="208"/>
      <c r="H4" s="208"/>
      <c r="I4" s="208"/>
      <c r="J4" s="208"/>
      <c r="K4" s="208"/>
      <c r="L4" s="158" t="s">
        <v>211</v>
      </c>
      <c r="M4" s="159"/>
      <c r="N4" s="160"/>
      <c r="O4" s="158" t="s">
        <v>214</v>
      </c>
      <c r="P4" s="159"/>
      <c r="Q4" s="160"/>
      <c r="R4" s="158" t="s">
        <v>215</v>
      </c>
      <c r="S4" s="159"/>
      <c r="T4" s="160"/>
      <c r="U4" s="158" t="s">
        <v>216</v>
      </c>
      <c r="V4" s="159"/>
      <c r="W4" s="160"/>
      <c r="X4" s="158" t="s">
        <v>217</v>
      </c>
      <c r="Y4" s="159"/>
      <c r="Z4" s="160"/>
      <c r="AA4" s="158" t="s">
        <v>218</v>
      </c>
      <c r="AB4" s="159"/>
      <c r="AC4" s="160"/>
      <c r="AD4" s="158" t="s">
        <v>219</v>
      </c>
      <c r="AE4" s="159"/>
      <c r="AF4" s="160"/>
      <c r="AG4" s="158" t="s">
        <v>220</v>
      </c>
      <c r="AH4" s="159"/>
      <c r="AI4" s="160"/>
      <c r="AJ4" s="18"/>
    </row>
    <row r="5" spans="1:36" ht="19.5">
      <c r="A5" s="18"/>
      <c r="B5" s="32" t="s">
        <v>78</v>
      </c>
      <c r="C5" s="32" t="s">
        <v>76</v>
      </c>
      <c r="D5" s="32" t="s">
        <v>77</v>
      </c>
      <c r="E5" s="33" t="s">
        <v>0</v>
      </c>
      <c r="F5" s="33" t="s">
        <v>1</v>
      </c>
      <c r="G5" s="33" t="s">
        <v>11</v>
      </c>
      <c r="H5" s="33" t="s">
        <v>85</v>
      </c>
      <c r="I5" s="33" t="s">
        <v>2</v>
      </c>
      <c r="J5" s="33" t="s">
        <v>183</v>
      </c>
      <c r="K5" s="33" t="s">
        <v>7</v>
      </c>
      <c r="L5" s="33" t="s">
        <v>74</v>
      </c>
      <c r="M5" s="33" t="s">
        <v>75</v>
      </c>
      <c r="N5" s="33" t="s">
        <v>67</v>
      </c>
      <c r="O5" s="33" t="s">
        <v>74</v>
      </c>
      <c r="P5" s="33" t="s">
        <v>75</v>
      </c>
      <c r="Q5" s="33" t="s">
        <v>67</v>
      </c>
      <c r="R5" s="33" t="s">
        <v>74</v>
      </c>
      <c r="S5" s="33" t="s">
        <v>75</v>
      </c>
      <c r="T5" s="33" t="s">
        <v>67</v>
      </c>
      <c r="U5" s="33" t="s">
        <v>74</v>
      </c>
      <c r="V5" s="33" t="s">
        <v>75</v>
      </c>
      <c r="W5" s="33" t="s">
        <v>67</v>
      </c>
      <c r="X5" s="33" t="s">
        <v>74</v>
      </c>
      <c r="Y5" s="33" t="s">
        <v>75</v>
      </c>
      <c r="Z5" s="33" t="s">
        <v>67</v>
      </c>
      <c r="AA5" s="33" t="s">
        <v>74</v>
      </c>
      <c r="AB5" s="33" t="s">
        <v>75</v>
      </c>
      <c r="AC5" s="33" t="s">
        <v>67</v>
      </c>
      <c r="AD5" s="33" t="s">
        <v>74</v>
      </c>
      <c r="AE5" s="33" t="s">
        <v>75</v>
      </c>
      <c r="AF5" s="33" t="s">
        <v>67</v>
      </c>
      <c r="AG5" s="33" t="s">
        <v>74</v>
      </c>
      <c r="AH5" s="33" t="s">
        <v>75</v>
      </c>
      <c r="AI5" s="33" t="s">
        <v>67</v>
      </c>
      <c r="AJ5" s="18"/>
    </row>
    <row r="6" spans="1:36" ht="20.100000000000001" customHeight="1">
      <c r="A6" s="18"/>
      <c r="B6" s="14">
        <v>1</v>
      </c>
      <c r="C6" s="100">
        <f>M6+P6+S6+V6+Y6+AB6+AE6+AH6</f>
        <v>40</v>
      </c>
      <c r="D6" s="87">
        <f>C6-MINA(M6,P6,S6,V6,Y6,AB6,AE6,AH6)</f>
        <v>20</v>
      </c>
      <c r="E6" s="14" t="s">
        <v>3</v>
      </c>
      <c r="F6" s="14" t="s">
        <v>4</v>
      </c>
      <c r="G6" s="14" t="s">
        <v>21</v>
      </c>
      <c r="H6" s="14" t="s">
        <v>86</v>
      </c>
      <c r="I6" s="14" t="s">
        <v>6</v>
      </c>
      <c r="J6" s="14">
        <v>1987</v>
      </c>
      <c r="K6" s="15" t="s">
        <v>8</v>
      </c>
      <c r="L6" s="15">
        <v>1</v>
      </c>
      <c r="M6" s="16">
        <v>20</v>
      </c>
      <c r="N6" s="17">
        <v>22</v>
      </c>
      <c r="O6" s="15">
        <v>1</v>
      </c>
      <c r="P6" s="16">
        <v>20</v>
      </c>
      <c r="Q6" s="17">
        <v>17</v>
      </c>
      <c r="R6" s="15"/>
      <c r="S6" s="16"/>
      <c r="T6" s="17"/>
      <c r="U6" s="15"/>
      <c r="V6" s="16"/>
      <c r="W6" s="17"/>
      <c r="X6" s="15"/>
      <c r="Y6" s="16"/>
      <c r="Z6" s="17"/>
      <c r="AA6" s="15"/>
      <c r="AB6" s="16"/>
      <c r="AC6" s="17"/>
      <c r="AD6" s="15"/>
      <c r="AE6" s="16"/>
      <c r="AF6" s="17"/>
      <c r="AG6" s="15"/>
      <c r="AH6" s="16"/>
      <c r="AI6" s="17"/>
      <c r="AJ6" s="18"/>
    </row>
    <row r="7" spans="1:36" ht="20.100000000000001" customHeight="1">
      <c r="A7" s="18"/>
      <c r="B7" s="10">
        <v>2</v>
      </c>
      <c r="C7" s="100">
        <f>M7+P7+S7+V7+Y7+AB7+AE7+AH7</f>
        <v>17</v>
      </c>
      <c r="D7" s="89">
        <f>C7-MINA(M7,P7,S7,V7,Y7,AB7,AE7,AH7)</f>
        <v>17</v>
      </c>
      <c r="E7" s="10" t="s">
        <v>192</v>
      </c>
      <c r="F7" s="10" t="s">
        <v>5</v>
      </c>
      <c r="G7" s="10" t="s">
        <v>257</v>
      </c>
      <c r="H7" s="10" t="s">
        <v>143</v>
      </c>
      <c r="I7" s="10" t="s">
        <v>258</v>
      </c>
      <c r="J7" s="10"/>
      <c r="K7" s="12" t="s">
        <v>8</v>
      </c>
      <c r="L7" s="12">
        <v>2</v>
      </c>
      <c r="M7" s="13">
        <v>17</v>
      </c>
      <c r="N7" s="4">
        <v>49</v>
      </c>
      <c r="O7" s="142" t="s">
        <v>295</v>
      </c>
      <c r="P7" s="143">
        <v>0</v>
      </c>
      <c r="Q7" s="144" t="s">
        <v>295</v>
      </c>
      <c r="R7" s="12"/>
      <c r="S7" s="13"/>
      <c r="T7" s="4"/>
      <c r="U7" s="12"/>
      <c r="V7" s="13"/>
      <c r="W7" s="4"/>
      <c r="X7" s="12"/>
      <c r="Y7" s="13"/>
      <c r="Z7" s="4"/>
      <c r="AA7" s="12"/>
      <c r="AB7" s="13"/>
      <c r="AC7" s="4"/>
      <c r="AD7" s="12"/>
      <c r="AE7" s="13"/>
      <c r="AF7" s="4"/>
      <c r="AG7" s="12"/>
      <c r="AH7" s="13"/>
      <c r="AI7" s="4"/>
      <c r="AJ7" s="18"/>
    </row>
    <row r="8" spans="1:36" ht="20.100000000000001" customHeight="1">
      <c r="A8" s="18"/>
      <c r="B8" s="10">
        <v>3</v>
      </c>
      <c r="C8" s="100">
        <f>M8+P8+S8+V8+Y8+AB8+AE8+AH8</f>
        <v>30</v>
      </c>
      <c r="D8" s="89">
        <f>C8-MINA(M8,P8,S8,V8,Y8,AB8,AE8,AH8)</f>
        <v>17</v>
      </c>
      <c r="E8" s="10" t="s">
        <v>12</v>
      </c>
      <c r="F8" s="1" t="s">
        <v>13</v>
      </c>
      <c r="G8" s="1" t="s">
        <v>14</v>
      </c>
      <c r="H8" s="1" t="s">
        <v>86</v>
      </c>
      <c r="I8" s="1" t="s">
        <v>174</v>
      </c>
      <c r="J8" s="1">
        <v>1987</v>
      </c>
      <c r="K8" s="2" t="s">
        <v>8</v>
      </c>
      <c r="L8" s="12">
        <v>4</v>
      </c>
      <c r="M8" s="13">
        <v>13</v>
      </c>
      <c r="N8" s="4">
        <v>110</v>
      </c>
      <c r="O8" s="12">
        <v>2</v>
      </c>
      <c r="P8" s="13">
        <v>17</v>
      </c>
      <c r="Q8" s="4">
        <v>65</v>
      </c>
      <c r="R8" s="12"/>
      <c r="S8" s="13"/>
      <c r="T8" s="4"/>
      <c r="U8" s="12"/>
      <c r="V8" s="13"/>
      <c r="W8" s="4"/>
      <c r="X8" s="12"/>
      <c r="Y8" s="13"/>
      <c r="Z8" s="4"/>
      <c r="AA8" s="12"/>
      <c r="AB8" s="13"/>
      <c r="AC8" s="4"/>
      <c r="AD8" s="12"/>
      <c r="AE8" s="13"/>
      <c r="AF8" s="4"/>
      <c r="AG8" s="12"/>
      <c r="AH8" s="13"/>
      <c r="AI8" s="4"/>
      <c r="AJ8" s="18"/>
    </row>
    <row r="9" spans="1:36" ht="20.100000000000001" customHeight="1">
      <c r="A9" s="18"/>
      <c r="B9" s="26">
        <v>4</v>
      </c>
      <c r="C9" s="101">
        <f>M9+P9+S9+V9+Y9+AB9+AE9+AH9</f>
        <v>30</v>
      </c>
      <c r="D9" s="88">
        <f>C9-MINA(M9,P9,S9,V9,Y9,AB9,AE9,AH9)</f>
        <v>15</v>
      </c>
      <c r="E9" s="26" t="s">
        <v>138</v>
      </c>
      <c r="F9" s="34" t="s">
        <v>5</v>
      </c>
      <c r="G9" s="34" t="s">
        <v>139</v>
      </c>
      <c r="H9" s="34" t="s">
        <v>140</v>
      </c>
      <c r="I9" s="34" t="s">
        <v>141</v>
      </c>
      <c r="J9" s="34">
        <v>1982</v>
      </c>
      <c r="K9" s="34" t="s">
        <v>8</v>
      </c>
      <c r="L9" s="28">
        <v>3</v>
      </c>
      <c r="M9" s="29">
        <v>15</v>
      </c>
      <c r="N9" s="30">
        <v>108</v>
      </c>
      <c r="O9" s="28">
        <v>3</v>
      </c>
      <c r="P9" s="29">
        <v>15</v>
      </c>
      <c r="Q9" s="30">
        <v>70</v>
      </c>
      <c r="R9" s="28"/>
      <c r="S9" s="29"/>
      <c r="T9" s="30"/>
      <c r="U9" s="28"/>
      <c r="V9" s="29"/>
      <c r="W9" s="30"/>
      <c r="X9" s="28"/>
      <c r="Y9" s="29"/>
      <c r="Z9" s="30"/>
      <c r="AA9" s="28"/>
      <c r="AB9" s="29"/>
      <c r="AC9" s="30"/>
      <c r="AD9" s="28"/>
      <c r="AE9" s="29"/>
      <c r="AF9" s="30"/>
      <c r="AG9" s="28"/>
      <c r="AH9" s="29"/>
      <c r="AI9" s="30"/>
      <c r="AJ9" s="18"/>
    </row>
    <row r="10" spans="1:36" ht="20.100000000000001" customHeight="1">
      <c r="A10" s="18"/>
      <c r="B10" s="19"/>
      <c r="C10" s="19"/>
      <c r="D10" s="19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30" customHeight="1">
      <c r="A11" s="18"/>
      <c r="B11" s="208" t="s">
        <v>68</v>
      </c>
      <c r="C11" s="208"/>
      <c r="D11" s="208"/>
      <c r="E11" s="208"/>
      <c r="F11" s="208"/>
      <c r="G11" s="208"/>
      <c r="H11" s="208"/>
      <c r="I11" s="208"/>
      <c r="J11" s="208"/>
      <c r="K11" s="208"/>
      <c r="L11" s="158" t="s">
        <v>211</v>
      </c>
      <c r="M11" s="159"/>
      <c r="N11" s="160"/>
      <c r="O11" s="158" t="s">
        <v>214</v>
      </c>
      <c r="P11" s="159"/>
      <c r="Q11" s="160"/>
      <c r="R11" s="158" t="s">
        <v>215</v>
      </c>
      <c r="S11" s="159"/>
      <c r="T11" s="160"/>
      <c r="U11" s="158" t="s">
        <v>216</v>
      </c>
      <c r="V11" s="159"/>
      <c r="W11" s="160"/>
      <c r="X11" s="158" t="s">
        <v>217</v>
      </c>
      <c r="Y11" s="159"/>
      <c r="Z11" s="160"/>
      <c r="AA11" s="158" t="s">
        <v>218</v>
      </c>
      <c r="AB11" s="159"/>
      <c r="AC11" s="160"/>
      <c r="AD11" s="158" t="s">
        <v>219</v>
      </c>
      <c r="AE11" s="159"/>
      <c r="AF11" s="160"/>
      <c r="AG11" s="158" t="s">
        <v>220</v>
      </c>
      <c r="AH11" s="159"/>
      <c r="AI11" s="160"/>
      <c r="AJ11" s="18"/>
    </row>
    <row r="12" spans="1:36" ht="20.100000000000001" customHeight="1">
      <c r="A12" s="18"/>
      <c r="B12" s="32" t="s">
        <v>78</v>
      </c>
      <c r="C12" s="32" t="s">
        <v>76</v>
      </c>
      <c r="D12" s="32" t="s">
        <v>77</v>
      </c>
      <c r="E12" s="33" t="s">
        <v>0</v>
      </c>
      <c r="F12" s="33" t="s">
        <v>1</v>
      </c>
      <c r="G12" s="33" t="s">
        <v>11</v>
      </c>
      <c r="H12" s="33" t="s">
        <v>85</v>
      </c>
      <c r="I12" s="33" t="s">
        <v>2</v>
      </c>
      <c r="J12" s="33"/>
      <c r="K12" s="33" t="s">
        <v>7</v>
      </c>
      <c r="L12" s="33" t="s">
        <v>74</v>
      </c>
      <c r="M12" s="33" t="s">
        <v>75</v>
      </c>
      <c r="N12" s="33" t="s">
        <v>67</v>
      </c>
      <c r="O12" s="33" t="s">
        <v>74</v>
      </c>
      <c r="P12" s="33" t="s">
        <v>75</v>
      </c>
      <c r="Q12" s="33" t="s">
        <v>67</v>
      </c>
      <c r="R12" s="33" t="s">
        <v>74</v>
      </c>
      <c r="S12" s="33" t="s">
        <v>75</v>
      </c>
      <c r="T12" s="33" t="s">
        <v>67</v>
      </c>
      <c r="U12" s="33" t="s">
        <v>74</v>
      </c>
      <c r="V12" s="33" t="s">
        <v>75</v>
      </c>
      <c r="W12" s="33" t="s">
        <v>67</v>
      </c>
      <c r="X12" s="33" t="s">
        <v>74</v>
      </c>
      <c r="Y12" s="33" t="s">
        <v>75</v>
      </c>
      <c r="Z12" s="33" t="s">
        <v>67</v>
      </c>
      <c r="AA12" s="33" t="s">
        <v>74</v>
      </c>
      <c r="AB12" s="33" t="s">
        <v>75</v>
      </c>
      <c r="AC12" s="33" t="s">
        <v>67</v>
      </c>
      <c r="AD12" s="33" t="s">
        <v>74</v>
      </c>
      <c r="AE12" s="33" t="s">
        <v>75</v>
      </c>
      <c r="AF12" s="33" t="s">
        <v>67</v>
      </c>
      <c r="AG12" s="33" t="s">
        <v>74</v>
      </c>
      <c r="AH12" s="33" t="s">
        <v>75</v>
      </c>
      <c r="AI12" s="33" t="s">
        <v>67</v>
      </c>
      <c r="AJ12" s="18"/>
    </row>
    <row r="13" spans="1:36" ht="20.100000000000001" customHeight="1">
      <c r="A13" s="18"/>
      <c r="B13" s="14">
        <v>1</v>
      </c>
      <c r="C13" s="102">
        <f t="shared" ref="C13:C20" si="0">M13+P13+S13+V13+Y13+AB13+AE13+AH13</f>
        <v>35</v>
      </c>
      <c r="D13" s="89">
        <f t="shared" ref="D13:D20" si="1">C13-MINA(M13,P13,S13,V13,Y13,AB13,AE13,AH13)</f>
        <v>20</v>
      </c>
      <c r="E13" s="37" t="s">
        <v>37</v>
      </c>
      <c r="F13" s="37" t="s">
        <v>38</v>
      </c>
      <c r="G13" s="37" t="s">
        <v>15</v>
      </c>
      <c r="H13" s="37" t="s">
        <v>86</v>
      </c>
      <c r="I13" s="37" t="s">
        <v>172</v>
      </c>
      <c r="J13" s="41">
        <v>1997</v>
      </c>
      <c r="K13" s="38" t="s">
        <v>9</v>
      </c>
      <c r="L13" s="12">
        <v>1</v>
      </c>
      <c r="M13" s="13">
        <v>20</v>
      </c>
      <c r="N13" s="4">
        <v>15</v>
      </c>
      <c r="O13" s="12">
        <v>3</v>
      </c>
      <c r="P13" s="13">
        <v>15</v>
      </c>
      <c r="Q13" s="4">
        <v>54</v>
      </c>
      <c r="R13" s="12"/>
      <c r="S13" s="13"/>
      <c r="T13" s="4"/>
      <c r="U13" s="12"/>
      <c r="V13" s="13"/>
      <c r="W13" s="4"/>
      <c r="X13" s="12"/>
      <c r="Y13" s="13"/>
      <c r="Z13" s="4"/>
      <c r="AA13" s="12"/>
      <c r="AB13" s="13"/>
      <c r="AC13" s="4"/>
      <c r="AD13" s="12"/>
      <c r="AE13" s="13"/>
      <c r="AF13" s="4"/>
      <c r="AG13" s="12"/>
      <c r="AH13" s="13"/>
      <c r="AI13" s="4"/>
      <c r="AJ13" s="18"/>
    </row>
    <row r="14" spans="1:36" ht="20.100000000000001" customHeight="1">
      <c r="A14" s="18"/>
      <c r="B14" s="1">
        <v>3</v>
      </c>
      <c r="C14" s="100">
        <f t="shared" si="0"/>
        <v>20</v>
      </c>
      <c r="D14" s="89">
        <f t="shared" si="1"/>
        <v>20</v>
      </c>
      <c r="E14" s="10" t="s">
        <v>263</v>
      </c>
      <c r="F14" s="1" t="s">
        <v>333</v>
      </c>
      <c r="G14" s="1" t="s">
        <v>146</v>
      </c>
      <c r="H14" s="1" t="s">
        <v>140</v>
      </c>
      <c r="I14" s="1" t="s">
        <v>334</v>
      </c>
      <c r="J14" s="1"/>
      <c r="K14" s="2" t="s">
        <v>9</v>
      </c>
      <c r="L14" s="142" t="s">
        <v>295</v>
      </c>
      <c r="M14" s="143">
        <v>0</v>
      </c>
      <c r="N14" s="144" t="s">
        <v>295</v>
      </c>
      <c r="O14" s="12">
        <v>1</v>
      </c>
      <c r="P14" s="13">
        <v>20</v>
      </c>
      <c r="Q14" s="4">
        <v>20</v>
      </c>
      <c r="R14" s="12"/>
      <c r="S14" s="13"/>
      <c r="T14" s="4"/>
      <c r="U14" s="12"/>
      <c r="V14" s="13"/>
      <c r="W14" s="4"/>
      <c r="X14" s="12"/>
      <c r="Y14" s="13"/>
      <c r="Z14" s="4"/>
      <c r="AA14" s="12"/>
      <c r="AB14" s="13"/>
      <c r="AC14" s="4"/>
      <c r="AD14" s="12"/>
      <c r="AE14" s="13"/>
      <c r="AF14" s="4"/>
      <c r="AG14" s="12"/>
      <c r="AH14" s="13"/>
      <c r="AI14" s="4"/>
      <c r="AJ14" s="18"/>
    </row>
    <row r="15" spans="1:36" ht="20.100000000000001" customHeight="1">
      <c r="A15" s="18"/>
      <c r="B15" s="1">
        <v>3</v>
      </c>
      <c r="C15" s="100">
        <f t="shared" si="0"/>
        <v>28</v>
      </c>
      <c r="D15" s="89">
        <f t="shared" si="1"/>
        <v>17</v>
      </c>
      <c r="E15" s="10" t="s">
        <v>20</v>
      </c>
      <c r="F15" s="1" t="s">
        <v>10</v>
      </c>
      <c r="G15" s="1" t="s">
        <v>21</v>
      </c>
      <c r="H15" s="1" t="s">
        <v>86</v>
      </c>
      <c r="I15" s="1" t="s">
        <v>173</v>
      </c>
      <c r="J15" s="1">
        <v>1988</v>
      </c>
      <c r="K15" s="2" t="s">
        <v>9</v>
      </c>
      <c r="L15" s="12">
        <v>2</v>
      </c>
      <c r="M15" s="13">
        <v>17</v>
      </c>
      <c r="N15" s="4">
        <v>79</v>
      </c>
      <c r="O15" s="12">
        <v>5</v>
      </c>
      <c r="P15" s="13">
        <v>11</v>
      </c>
      <c r="Q15" s="4">
        <v>65</v>
      </c>
      <c r="R15" s="12"/>
      <c r="S15" s="13"/>
      <c r="T15" s="4"/>
      <c r="U15" s="12"/>
      <c r="V15" s="13"/>
      <c r="W15" s="4"/>
      <c r="X15" s="12"/>
      <c r="Y15" s="13"/>
      <c r="Z15" s="4"/>
      <c r="AA15" s="12"/>
      <c r="AB15" s="13"/>
      <c r="AC15" s="4"/>
      <c r="AD15" s="12"/>
      <c r="AE15" s="13"/>
      <c r="AF15" s="4"/>
      <c r="AG15" s="12"/>
      <c r="AH15" s="13"/>
      <c r="AI15" s="4"/>
      <c r="AJ15" s="18"/>
    </row>
    <row r="16" spans="1:36" ht="20.100000000000001" customHeight="1">
      <c r="A16" s="18"/>
      <c r="B16" s="1">
        <v>3</v>
      </c>
      <c r="C16" s="100">
        <f t="shared" si="0"/>
        <v>17</v>
      </c>
      <c r="D16" s="89">
        <f t="shared" si="1"/>
        <v>17</v>
      </c>
      <c r="E16" s="10" t="s">
        <v>293</v>
      </c>
      <c r="F16" s="1" t="s">
        <v>10</v>
      </c>
      <c r="G16" s="1" t="s">
        <v>15</v>
      </c>
      <c r="H16" s="1" t="s">
        <v>86</v>
      </c>
      <c r="I16" s="46" t="s">
        <v>294</v>
      </c>
      <c r="J16" s="1">
        <v>1990</v>
      </c>
      <c r="K16" s="2" t="s">
        <v>9</v>
      </c>
      <c r="L16" s="142" t="s">
        <v>295</v>
      </c>
      <c r="M16" s="143">
        <v>0</v>
      </c>
      <c r="N16" s="144" t="s">
        <v>295</v>
      </c>
      <c r="O16" s="12">
        <v>2</v>
      </c>
      <c r="P16" s="13">
        <v>17</v>
      </c>
      <c r="Q16" s="4">
        <v>49</v>
      </c>
      <c r="R16" s="12"/>
      <c r="S16" s="13"/>
      <c r="T16" s="4"/>
      <c r="U16" s="12"/>
      <c r="V16" s="13"/>
      <c r="W16" s="4"/>
      <c r="X16" s="12"/>
      <c r="Y16" s="13"/>
      <c r="Z16" s="4"/>
      <c r="AA16" s="12"/>
      <c r="AB16" s="13"/>
      <c r="AC16" s="4"/>
      <c r="AD16" s="12"/>
      <c r="AE16" s="13"/>
      <c r="AF16" s="4"/>
      <c r="AG16" s="12"/>
      <c r="AH16" s="13"/>
      <c r="AI16" s="4"/>
      <c r="AJ16" s="18"/>
    </row>
    <row r="17" spans="1:36" ht="19.5" customHeight="1">
      <c r="A17" s="18"/>
      <c r="B17" s="1">
        <v>3</v>
      </c>
      <c r="C17" s="100">
        <f t="shared" si="0"/>
        <v>28</v>
      </c>
      <c r="D17" s="89">
        <f t="shared" si="1"/>
        <v>15</v>
      </c>
      <c r="E17" s="51" t="s">
        <v>190</v>
      </c>
      <c r="F17" s="6" t="s">
        <v>191</v>
      </c>
      <c r="G17" s="6" t="s">
        <v>15</v>
      </c>
      <c r="H17" s="6" t="s">
        <v>86</v>
      </c>
      <c r="I17" s="51" t="s">
        <v>194</v>
      </c>
      <c r="J17" s="51">
        <v>1983</v>
      </c>
      <c r="K17" s="2" t="s">
        <v>9</v>
      </c>
      <c r="L17" s="12">
        <v>3</v>
      </c>
      <c r="M17" s="13">
        <v>15</v>
      </c>
      <c r="N17" s="4">
        <v>87</v>
      </c>
      <c r="O17" s="12">
        <v>4</v>
      </c>
      <c r="P17" s="13">
        <v>13</v>
      </c>
      <c r="Q17" s="4">
        <v>55</v>
      </c>
      <c r="R17" s="12"/>
      <c r="S17" s="13"/>
      <c r="T17" s="4"/>
      <c r="U17" s="12"/>
      <c r="V17" s="13"/>
      <c r="W17" s="4"/>
      <c r="X17" s="12"/>
      <c r="Y17" s="13"/>
      <c r="Z17" s="4"/>
      <c r="AA17" s="12"/>
      <c r="AB17" s="13"/>
      <c r="AC17" s="4"/>
      <c r="AD17" s="12"/>
      <c r="AE17" s="13"/>
      <c r="AF17" s="4"/>
      <c r="AG17" s="12"/>
      <c r="AH17" s="13"/>
      <c r="AI17" s="4"/>
      <c r="AJ17" s="18"/>
    </row>
    <row r="18" spans="1:36" ht="20.100000000000001" customHeight="1">
      <c r="A18" s="18"/>
      <c r="B18" s="10">
        <v>3</v>
      </c>
      <c r="C18" s="100">
        <f t="shared" si="0"/>
        <v>22</v>
      </c>
      <c r="D18" s="89">
        <f t="shared" si="1"/>
        <v>13</v>
      </c>
      <c r="E18" s="10" t="s">
        <v>22</v>
      </c>
      <c r="F18" s="1" t="s">
        <v>23</v>
      </c>
      <c r="G18" s="1" t="s">
        <v>24</v>
      </c>
      <c r="H18" s="1" t="s">
        <v>86</v>
      </c>
      <c r="I18" s="1" t="s">
        <v>25</v>
      </c>
      <c r="J18" s="1">
        <v>1989</v>
      </c>
      <c r="K18" s="2" t="s">
        <v>9</v>
      </c>
      <c r="L18" s="12">
        <v>4</v>
      </c>
      <c r="M18" s="13">
        <v>13</v>
      </c>
      <c r="N18" s="4">
        <v>89</v>
      </c>
      <c r="O18" s="12">
        <v>7</v>
      </c>
      <c r="P18" s="13">
        <v>9</v>
      </c>
      <c r="Q18" s="4">
        <v>78</v>
      </c>
      <c r="R18" s="12"/>
      <c r="S18" s="13"/>
      <c r="T18" s="4"/>
      <c r="U18" s="12"/>
      <c r="V18" s="13"/>
      <c r="W18" s="4"/>
      <c r="X18" s="12"/>
      <c r="Y18" s="13"/>
      <c r="Z18" s="4"/>
      <c r="AA18" s="12"/>
      <c r="AB18" s="13"/>
      <c r="AC18" s="4"/>
      <c r="AD18" s="12"/>
      <c r="AE18" s="13"/>
      <c r="AF18" s="4"/>
      <c r="AG18" s="12"/>
      <c r="AH18" s="13"/>
      <c r="AI18" s="4"/>
      <c r="AJ18" s="18"/>
    </row>
    <row r="19" spans="1:36" ht="20.100000000000001" customHeight="1">
      <c r="A19" s="18"/>
      <c r="B19" s="10">
        <v>3</v>
      </c>
      <c r="C19" s="100">
        <f t="shared" si="0"/>
        <v>10</v>
      </c>
      <c r="D19" s="89">
        <f t="shared" si="1"/>
        <v>10</v>
      </c>
      <c r="E19" s="10" t="s">
        <v>17</v>
      </c>
      <c r="F19" s="1" t="s">
        <v>18</v>
      </c>
      <c r="G19" s="1" t="s">
        <v>14</v>
      </c>
      <c r="H19" s="1" t="s">
        <v>86</v>
      </c>
      <c r="I19" s="1" t="s">
        <v>296</v>
      </c>
      <c r="J19" s="1">
        <v>1987</v>
      </c>
      <c r="K19" s="2" t="s">
        <v>9</v>
      </c>
      <c r="L19" s="142" t="s">
        <v>295</v>
      </c>
      <c r="M19" s="143">
        <v>0</v>
      </c>
      <c r="N19" s="144" t="s">
        <v>295</v>
      </c>
      <c r="O19" s="12">
        <v>6</v>
      </c>
      <c r="P19" s="13">
        <v>10</v>
      </c>
      <c r="Q19" s="4">
        <v>67</v>
      </c>
      <c r="R19" s="12"/>
      <c r="S19" s="13"/>
      <c r="T19" s="4"/>
      <c r="U19" s="12"/>
      <c r="V19" s="13"/>
      <c r="W19" s="4"/>
      <c r="X19" s="12"/>
      <c r="Y19" s="13"/>
      <c r="Z19" s="4"/>
      <c r="AA19" s="12"/>
      <c r="AB19" s="13"/>
      <c r="AC19" s="4"/>
      <c r="AD19" s="12"/>
      <c r="AE19" s="13"/>
      <c r="AF19" s="4"/>
      <c r="AG19" s="12"/>
      <c r="AH19" s="13"/>
      <c r="AI19" s="4"/>
      <c r="AJ19" s="18"/>
    </row>
    <row r="20" spans="1:36" ht="20.100000000000001" customHeight="1">
      <c r="A20" s="18"/>
      <c r="B20" s="34">
        <v>4</v>
      </c>
      <c r="C20" s="101">
        <f t="shared" si="0"/>
        <v>0</v>
      </c>
      <c r="D20" s="88">
        <f t="shared" si="1"/>
        <v>0</v>
      </c>
      <c r="E20" s="26" t="s">
        <v>297</v>
      </c>
      <c r="F20" s="34" t="s">
        <v>55</v>
      </c>
      <c r="G20" s="34" t="s">
        <v>15</v>
      </c>
      <c r="H20" s="34" t="s">
        <v>86</v>
      </c>
      <c r="I20" s="34" t="s">
        <v>335</v>
      </c>
      <c r="J20" s="34">
        <v>1991</v>
      </c>
      <c r="K20" s="35" t="s">
        <v>9</v>
      </c>
      <c r="L20" s="146" t="s">
        <v>295</v>
      </c>
      <c r="M20" s="147">
        <v>0</v>
      </c>
      <c r="N20" s="148" t="s">
        <v>295</v>
      </c>
      <c r="O20" s="28" t="s">
        <v>277</v>
      </c>
      <c r="P20" s="29">
        <v>0</v>
      </c>
      <c r="Q20" s="30" t="s">
        <v>277</v>
      </c>
      <c r="R20" s="28"/>
      <c r="S20" s="29"/>
      <c r="T20" s="30"/>
      <c r="U20" s="28"/>
      <c r="V20" s="29"/>
      <c r="W20" s="30"/>
      <c r="X20" s="28"/>
      <c r="Y20" s="29"/>
      <c r="Z20" s="30"/>
      <c r="AA20" s="28"/>
      <c r="AB20" s="29"/>
      <c r="AC20" s="30"/>
      <c r="AD20" s="28"/>
      <c r="AE20" s="29"/>
      <c r="AF20" s="30"/>
      <c r="AG20" s="28"/>
      <c r="AH20" s="29"/>
      <c r="AI20" s="30"/>
      <c r="AJ20" s="18"/>
    </row>
    <row r="21" spans="1:36" ht="20.100000000000001" customHeight="1">
      <c r="A21" s="18"/>
      <c r="B21" s="18"/>
      <c r="C21" s="18"/>
      <c r="D21" s="18"/>
      <c r="E21" s="20"/>
      <c r="F21" s="20"/>
      <c r="G21" s="20"/>
      <c r="H21" s="20"/>
      <c r="I21" s="20"/>
      <c r="J21" s="20"/>
      <c r="K21" s="21"/>
      <c r="L21" s="21"/>
      <c r="M21" s="21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ht="30" customHeight="1">
      <c r="A22" s="18"/>
      <c r="B22" s="208" t="s">
        <v>70</v>
      </c>
      <c r="C22" s="208"/>
      <c r="D22" s="208"/>
      <c r="E22" s="208"/>
      <c r="F22" s="208"/>
      <c r="G22" s="208"/>
      <c r="H22" s="208"/>
      <c r="I22" s="208"/>
      <c r="J22" s="208"/>
      <c r="K22" s="208"/>
      <c r="L22" s="158" t="s">
        <v>211</v>
      </c>
      <c r="M22" s="159"/>
      <c r="N22" s="160"/>
      <c r="O22" s="158" t="s">
        <v>214</v>
      </c>
      <c r="P22" s="159"/>
      <c r="Q22" s="160"/>
      <c r="R22" s="158" t="s">
        <v>215</v>
      </c>
      <c r="S22" s="159"/>
      <c r="T22" s="160"/>
      <c r="U22" s="158" t="s">
        <v>216</v>
      </c>
      <c r="V22" s="159"/>
      <c r="W22" s="160"/>
      <c r="X22" s="158" t="s">
        <v>217</v>
      </c>
      <c r="Y22" s="159"/>
      <c r="Z22" s="160"/>
      <c r="AA22" s="158" t="s">
        <v>218</v>
      </c>
      <c r="AB22" s="159"/>
      <c r="AC22" s="160"/>
      <c r="AD22" s="158" t="s">
        <v>219</v>
      </c>
      <c r="AE22" s="159"/>
      <c r="AF22" s="160"/>
      <c r="AG22" s="158" t="s">
        <v>220</v>
      </c>
      <c r="AH22" s="159"/>
      <c r="AI22" s="160"/>
      <c r="AJ22" s="18"/>
    </row>
    <row r="23" spans="1:36" ht="20.100000000000001" customHeight="1">
      <c r="A23" s="18"/>
      <c r="B23" s="32" t="s">
        <v>78</v>
      </c>
      <c r="C23" s="32" t="s">
        <v>76</v>
      </c>
      <c r="D23" s="32" t="s">
        <v>77</v>
      </c>
      <c r="E23" s="33" t="s">
        <v>0</v>
      </c>
      <c r="F23" s="33" t="s">
        <v>1</v>
      </c>
      <c r="G23" s="33" t="s">
        <v>11</v>
      </c>
      <c r="H23" s="33" t="s">
        <v>85</v>
      </c>
      <c r="I23" s="33" t="s">
        <v>2</v>
      </c>
      <c r="J23" s="33"/>
      <c r="K23" s="33" t="s">
        <v>7</v>
      </c>
      <c r="L23" s="33" t="s">
        <v>74</v>
      </c>
      <c r="M23" s="33" t="s">
        <v>75</v>
      </c>
      <c r="N23" s="33" t="s">
        <v>67</v>
      </c>
      <c r="O23" s="33" t="s">
        <v>74</v>
      </c>
      <c r="P23" s="33" t="s">
        <v>75</v>
      </c>
      <c r="Q23" s="33" t="s">
        <v>67</v>
      </c>
      <c r="R23" s="33" t="s">
        <v>74</v>
      </c>
      <c r="S23" s="33" t="s">
        <v>75</v>
      </c>
      <c r="T23" s="33" t="s">
        <v>67</v>
      </c>
      <c r="U23" s="33" t="s">
        <v>74</v>
      </c>
      <c r="V23" s="33" t="s">
        <v>75</v>
      </c>
      <c r="W23" s="33" t="s">
        <v>67</v>
      </c>
      <c r="X23" s="33" t="s">
        <v>74</v>
      </c>
      <c r="Y23" s="33" t="s">
        <v>75</v>
      </c>
      <c r="Z23" s="33" t="s">
        <v>67</v>
      </c>
      <c r="AA23" s="33" t="s">
        <v>74</v>
      </c>
      <c r="AB23" s="33" t="s">
        <v>75</v>
      </c>
      <c r="AC23" s="33" t="s">
        <v>67</v>
      </c>
      <c r="AD23" s="33" t="s">
        <v>74</v>
      </c>
      <c r="AE23" s="33" t="s">
        <v>75</v>
      </c>
      <c r="AF23" s="33" t="s">
        <v>67</v>
      </c>
      <c r="AG23" s="33" t="s">
        <v>74</v>
      </c>
      <c r="AH23" s="33" t="s">
        <v>75</v>
      </c>
      <c r="AI23" s="33" t="s">
        <v>67</v>
      </c>
      <c r="AJ23" s="18"/>
    </row>
    <row r="24" spans="1:36" ht="19.5">
      <c r="A24" s="18"/>
      <c r="B24" s="10">
        <v>1</v>
      </c>
      <c r="C24" s="100">
        <f t="shared" ref="C24:C40" si="2">M24+P24+S24+V24+Y24+AB24+AE24+AH24</f>
        <v>40</v>
      </c>
      <c r="D24" s="89">
        <f t="shared" ref="D24:D40" si="3">C24-MINA(M24,P24,S24,V24,Y24,AB24,AE24,AH24)</f>
        <v>20</v>
      </c>
      <c r="E24" s="10" t="s">
        <v>221</v>
      </c>
      <c r="F24" s="10" t="s">
        <v>259</v>
      </c>
      <c r="G24" s="10" t="s">
        <v>14</v>
      </c>
      <c r="H24" s="10" t="s">
        <v>86</v>
      </c>
      <c r="I24" s="10" t="s">
        <v>223</v>
      </c>
      <c r="J24" s="10">
        <v>1979</v>
      </c>
      <c r="K24" s="12" t="s">
        <v>19</v>
      </c>
      <c r="L24" s="12">
        <v>1</v>
      </c>
      <c r="M24" s="13">
        <v>20</v>
      </c>
      <c r="N24" s="4">
        <v>4</v>
      </c>
      <c r="O24" s="12">
        <v>1</v>
      </c>
      <c r="P24" s="13">
        <v>20</v>
      </c>
      <c r="Q24" s="4">
        <v>10</v>
      </c>
      <c r="R24" s="12"/>
      <c r="S24" s="13"/>
      <c r="T24" s="4"/>
      <c r="U24" s="12"/>
      <c r="V24" s="13"/>
      <c r="W24" s="4"/>
      <c r="X24" s="12"/>
      <c r="Y24" s="13"/>
      <c r="Z24" s="4"/>
      <c r="AA24" s="12"/>
      <c r="AB24" s="13"/>
      <c r="AC24" s="4"/>
      <c r="AD24" s="12"/>
      <c r="AE24" s="13"/>
      <c r="AF24" s="4"/>
      <c r="AG24" s="12"/>
      <c r="AH24" s="13"/>
      <c r="AI24" s="4"/>
      <c r="AJ24" s="18"/>
    </row>
    <row r="25" spans="1:36" ht="19.5">
      <c r="A25" s="18"/>
      <c r="B25" s="10">
        <v>2</v>
      </c>
      <c r="C25" s="100">
        <f t="shared" si="2"/>
        <v>17</v>
      </c>
      <c r="D25" s="89">
        <f t="shared" si="3"/>
        <v>17</v>
      </c>
      <c r="E25" s="10" t="s">
        <v>28</v>
      </c>
      <c r="F25" s="1" t="s">
        <v>29</v>
      </c>
      <c r="G25" s="1" t="s">
        <v>24</v>
      </c>
      <c r="H25" s="1" t="s">
        <v>86</v>
      </c>
      <c r="I25" s="1" t="s">
        <v>171</v>
      </c>
      <c r="J25" s="1">
        <v>1986</v>
      </c>
      <c r="K25" s="2" t="s">
        <v>19</v>
      </c>
      <c r="L25" s="12">
        <v>2</v>
      </c>
      <c r="M25" s="13">
        <v>17</v>
      </c>
      <c r="N25" s="4">
        <v>6</v>
      </c>
      <c r="O25" s="12" t="s">
        <v>295</v>
      </c>
      <c r="P25" s="13">
        <v>0</v>
      </c>
      <c r="Q25" s="4" t="s">
        <v>295</v>
      </c>
      <c r="R25" s="12"/>
      <c r="S25" s="13"/>
      <c r="T25" s="4"/>
      <c r="U25" s="12"/>
      <c r="V25" s="13"/>
      <c r="W25" s="4"/>
      <c r="X25" s="12"/>
      <c r="Y25" s="13"/>
      <c r="Z25" s="4"/>
      <c r="AA25" s="12"/>
      <c r="AB25" s="13"/>
      <c r="AC25" s="4"/>
      <c r="AD25" s="12"/>
      <c r="AE25" s="13"/>
      <c r="AF25" s="4"/>
      <c r="AG25" s="12"/>
      <c r="AH25" s="13"/>
      <c r="AI25" s="4"/>
      <c r="AJ25" s="18"/>
    </row>
    <row r="26" spans="1:36" ht="19.5">
      <c r="A26" s="18"/>
      <c r="B26" s="10">
        <v>3</v>
      </c>
      <c r="C26" s="100">
        <f t="shared" si="2"/>
        <v>32</v>
      </c>
      <c r="D26" s="89">
        <f t="shared" si="3"/>
        <v>17</v>
      </c>
      <c r="E26" s="10" t="s">
        <v>224</v>
      </c>
      <c r="F26" s="1" t="s">
        <v>225</v>
      </c>
      <c r="G26" s="1" t="s">
        <v>15</v>
      </c>
      <c r="H26" s="1" t="s">
        <v>86</v>
      </c>
      <c r="I26" s="1" t="s">
        <v>226</v>
      </c>
      <c r="J26" s="1">
        <v>1991</v>
      </c>
      <c r="K26" s="2" t="s">
        <v>19</v>
      </c>
      <c r="L26" s="12">
        <v>3</v>
      </c>
      <c r="M26" s="13">
        <v>15</v>
      </c>
      <c r="N26" s="4">
        <v>7</v>
      </c>
      <c r="O26" s="12">
        <v>2</v>
      </c>
      <c r="P26" s="13">
        <v>17</v>
      </c>
      <c r="Q26" s="4">
        <v>18</v>
      </c>
      <c r="R26" s="12"/>
      <c r="S26" s="13"/>
      <c r="T26" s="4"/>
      <c r="U26" s="12"/>
      <c r="V26" s="13"/>
      <c r="W26" s="4"/>
      <c r="X26" s="12"/>
      <c r="Y26" s="13"/>
      <c r="Z26" s="4"/>
      <c r="AA26" s="12"/>
      <c r="AB26" s="13"/>
      <c r="AC26" s="4"/>
      <c r="AD26" s="12"/>
      <c r="AE26" s="13"/>
      <c r="AF26" s="4"/>
      <c r="AG26" s="12"/>
      <c r="AH26" s="13"/>
      <c r="AI26" s="4"/>
      <c r="AJ26" s="18"/>
    </row>
    <row r="27" spans="1:36" ht="20.100000000000001" customHeight="1">
      <c r="A27" s="18"/>
      <c r="B27" s="10">
        <v>4</v>
      </c>
      <c r="C27" s="100">
        <f t="shared" si="2"/>
        <v>28</v>
      </c>
      <c r="D27" s="89">
        <f t="shared" si="3"/>
        <v>15</v>
      </c>
      <c r="E27" s="10" t="s">
        <v>87</v>
      </c>
      <c r="F27" s="1" t="s">
        <v>40</v>
      </c>
      <c r="G27" s="1" t="s">
        <v>24</v>
      </c>
      <c r="H27" s="1" t="s">
        <v>86</v>
      </c>
      <c r="I27" s="1" t="s">
        <v>88</v>
      </c>
      <c r="J27" s="1">
        <v>1961</v>
      </c>
      <c r="K27" s="2" t="s">
        <v>19</v>
      </c>
      <c r="L27" s="12">
        <v>4</v>
      </c>
      <c r="M27" s="13">
        <v>13</v>
      </c>
      <c r="N27" s="4">
        <v>17</v>
      </c>
      <c r="O27" s="12">
        <v>3</v>
      </c>
      <c r="P27" s="13">
        <v>15</v>
      </c>
      <c r="Q27" s="4">
        <v>20</v>
      </c>
      <c r="R27" s="12"/>
      <c r="S27" s="13"/>
      <c r="T27" s="4"/>
      <c r="U27" s="12"/>
      <c r="V27" s="13"/>
      <c r="W27" s="4"/>
      <c r="X27" s="12"/>
      <c r="Y27" s="13"/>
      <c r="Z27" s="4"/>
      <c r="AA27" s="12"/>
      <c r="AB27" s="13"/>
      <c r="AC27" s="4"/>
      <c r="AD27" s="12"/>
      <c r="AE27" s="13"/>
      <c r="AF27" s="4"/>
      <c r="AG27" s="12"/>
      <c r="AH27" s="13"/>
      <c r="AI27" s="4"/>
      <c r="AJ27" s="18"/>
    </row>
    <row r="28" spans="1:36" ht="20.100000000000001" customHeight="1">
      <c r="A28" s="18"/>
      <c r="B28" s="10">
        <v>5</v>
      </c>
      <c r="C28" s="100">
        <f t="shared" si="2"/>
        <v>22</v>
      </c>
      <c r="D28" s="89">
        <f t="shared" si="3"/>
        <v>13</v>
      </c>
      <c r="E28" s="10" t="s">
        <v>30</v>
      </c>
      <c r="F28" s="10" t="s">
        <v>31</v>
      </c>
      <c r="G28" s="10" t="s">
        <v>14</v>
      </c>
      <c r="H28" s="10" t="s">
        <v>86</v>
      </c>
      <c r="I28" s="10" t="s">
        <v>170</v>
      </c>
      <c r="J28" s="10">
        <v>1975</v>
      </c>
      <c r="K28" s="12" t="s">
        <v>19</v>
      </c>
      <c r="L28" s="12">
        <v>7</v>
      </c>
      <c r="M28" s="13">
        <v>9</v>
      </c>
      <c r="N28" s="4">
        <v>40</v>
      </c>
      <c r="O28" s="12">
        <v>4</v>
      </c>
      <c r="P28" s="13">
        <v>13</v>
      </c>
      <c r="Q28" s="4">
        <v>20</v>
      </c>
      <c r="R28" s="12"/>
      <c r="S28" s="13"/>
      <c r="T28" s="4"/>
      <c r="U28" s="12"/>
      <c r="V28" s="13"/>
      <c r="W28" s="4"/>
      <c r="X28" s="12"/>
      <c r="Y28" s="13"/>
      <c r="Z28" s="4"/>
      <c r="AA28" s="12"/>
      <c r="AB28" s="13"/>
      <c r="AC28" s="4"/>
      <c r="AD28" s="12"/>
      <c r="AE28" s="13"/>
      <c r="AF28" s="4"/>
      <c r="AG28" s="12"/>
      <c r="AH28" s="13"/>
      <c r="AI28" s="4"/>
      <c r="AJ28" s="18"/>
    </row>
    <row r="29" spans="1:36" ht="20.100000000000001" customHeight="1">
      <c r="A29" s="18"/>
      <c r="B29" s="10">
        <v>6</v>
      </c>
      <c r="C29" s="100">
        <f t="shared" si="2"/>
        <v>21</v>
      </c>
      <c r="D29" s="89">
        <f t="shared" si="3"/>
        <v>11</v>
      </c>
      <c r="E29" s="10" t="s">
        <v>35</v>
      </c>
      <c r="F29" s="10" t="s">
        <v>36</v>
      </c>
      <c r="G29" s="10" t="s">
        <v>24</v>
      </c>
      <c r="H29" s="10" t="s">
        <v>86</v>
      </c>
      <c r="I29" s="10" t="s">
        <v>169</v>
      </c>
      <c r="J29" s="10">
        <v>1961</v>
      </c>
      <c r="K29" s="12" t="s">
        <v>19</v>
      </c>
      <c r="L29" s="12">
        <v>5</v>
      </c>
      <c r="M29" s="13">
        <v>11</v>
      </c>
      <c r="N29" s="4">
        <v>21</v>
      </c>
      <c r="O29" s="12">
        <v>6</v>
      </c>
      <c r="P29" s="13">
        <v>10</v>
      </c>
      <c r="Q29" s="4">
        <v>26</v>
      </c>
      <c r="R29" s="12"/>
      <c r="S29" s="13"/>
      <c r="T29" s="4"/>
      <c r="U29" s="12"/>
      <c r="V29" s="13"/>
      <c r="W29" s="4"/>
      <c r="X29" s="12"/>
      <c r="Y29" s="13"/>
      <c r="Z29" s="4"/>
      <c r="AA29" s="12"/>
      <c r="AB29" s="13"/>
      <c r="AC29" s="4"/>
      <c r="AD29" s="12"/>
      <c r="AE29" s="13"/>
      <c r="AF29" s="4"/>
      <c r="AG29" s="12"/>
      <c r="AH29" s="13"/>
      <c r="AI29" s="4"/>
      <c r="AJ29" s="18"/>
    </row>
    <row r="30" spans="1:36" ht="19.5">
      <c r="A30" s="18"/>
      <c r="B30" s="10">
        <v>7</v>
      </c>
      <c r="C30" s="100">
        <f t="shared" si="2"/>
        <v>11</v>
      </c>
      <c r="D30" s="89">
        <f t="shared" si="3"/>
        <v>11</v>
      </c>
      <c r="E30" s="10" t="s">
        <v>300</v>
      </c>
      <c r="F30" s="10" t="s">
        <v>26</v>
      </c>
      <c r="G30" s="10" t="s">
        <v>21</v>
      </c>
      <c r="H30" s="10" t="s">
        <v>86</v>
      </c>
      <c r="I30" s="10" t="s">
        <v>301</v>
      </c>
      <c r="J30" s="10"/>
      <c r="K30" s="12" t="s">
        <v>19</v>
      </c>
      <c r="L30" s="142" t="s">
        <v>295</v>
      </c>
      <c r="M30" s="143">
        <v>0</v>
      </c>
      <c r="N30" s="144" t="s">
        <v>295</v>
      </c>
      <c r="O30" s="12">
        <v>5</v>
      </c>
      <c r="P30" s="13">
        <v>11</v>
      </c>
      <c r="Q30" s="4">
        <v>26</v>
      </c>
      <c r="R30" s="12"/>
      <c r="S30" s="13"/>
      <c r="T30" s="4"/>
      <c r="U30" s="12"/>
      <c r="V30" s="13"/>
      <c r="W30" s="4"/>
      <c r="X30" s="12"/>
      <c r="Y30" s="13"/>
      <c r="Z30" s="4"/>
      <c r="AA30" s="12"/>
      <c r="AB30" s="13"/>
      <c r="AC30" s="4"/>
      <c r="AD30" s="12"/>
      <c r="AE30" s="13"/>
      <c r="AF30" s="4"/>
      <c r="AG30" s="12"/>
      <c r="AH30" s="13"/>
      <c r="AI30" s="4"/>
      <c r="AJ30" s="18"/>
    </row>
    <row r="31" spans="1:36" ht="19.5">
      <c r="A31" s="18"/>
      <c r="B31" s="10">
        <v>8</v>
      </c>
      <c r="C31" s="100">
        <f t="shared" si="2"/>
        <v>18</v>
      </c>
      <c r="D31" s="89">
        <f t="shared" si="3"/>
        <v>10</v>
      </c>
      <c r="E31" s="37" t="s">
        <v>89</v>
      </c>
      <c r="F31" s="39" t="s">
        <v>38</v>
      </c>
      <c r="G31" s="39" t="s">
        <v>15</v>
      </c>
      <c r="H31" s="39" t="s">
        <v>86</v>
      </c>
      <c r="I31" s="39" t="s">
        <v>90</v>
      </c>
      <c r="J31" s="39">
        <v>1997</v>
      </c>
      <c r="K31" s="40" t="s">
        <v>19</v>
      </c>
      <c r="L31" s="12">
        <v>6</v>
      </c>
      <c r="M31" s="13">
        <v>10</v>
      </c>
      <c r="N31" s="4">
        <v>24</v>
      </c>
      <c r="O31" s="12">
        <v>8</v>
      </c>
      <c r="P31" s="13">
        <v>8</v>
      </c>
      <c r="Q31" s="4">
        <v>33</v>
      </c>
      <c r="R31" s="12"/>
      <c r="S31" s="13"/>
      <c r="T31" s="4"/>
      <c r="U31" s="12"/>
      <c r="V31" s="13"/>
      <c r="W31" s="4"/>
      <c r="X31" s="12"/>
      <c r="Y31" s="13"/>
      <c r="Z31" s="4"/>
      <c r="AA31" s="12"/>
      <c r="AB31" s="13"/>
      <c r="AC31" s="4"/>
      <c r="AD31" s="12"/>
      <c r="AE31" s="13"/>
      <c r="AF31" s="4"/>
      <c r="AG31" s="12"/>
      <c r="AH31" s="13"/>
      <c r="AI31" s="4"/>
      <c r="AJ31" s="18"/>
    </row>
    <row r="32" spans="1:36" ht="19.5">
      <c r="A32" s="18"/>
      <c r="B32" s="10">
        <v>9</v>
      </c>
      <c r="C32" s="100">
        <f t="shared" si="2"/>
        <v>9</v>
      </c>
      <c r="D32" s="89">
        <f t="shared" si="3"/>
        <v>9</v>
      </c>
      <c r="E32" s="10" t="s">
        <v>302</v>
      </c>
      <c r="F32" s="10" t="s">
        <v>336</v>
      </c>
      <c r="G32" s="10" t="s">
        <v>21</v>
      </c>
      <c r="H32" s="10" t="s">
        <v>86</v>
      </c>
      <c r="I32" s="10" t="s">
        <v>337</v>
      </c>
      <c r="J32" s="10"/>
      <c r="K32" s="12" t="s">
        <v>19</v>
      </c>
      <c r="L32" s="142" t="s">
        <v>295</v>
      </c>
      <c r="M32" s="143">
        <v>0</v>
      </c>
      <c r="N32" s="144" t="s">
        <v>295</v>
      </c>
      <c r="O32" s="12">
        <v>7</v>
      </c>
      <c r="P32" s="13">
        <v>9</v>
      </c>
      <c r="Q32" s="4">
        <v>29</v>
      </c>
      <c r="R32" s="12"/>
      <c r="S32" s="13"/>
      <c r="T32" s="4"/>
      <c r="U32" s="12"/>
      <c r="V32" s="13"/>
      <c r="W32" s="4"/>
      <c r="X32" s="12"/>
      <c r="Y32" s="13"/>
      <c r="Z32" s="4"/>
      <c r="AA32" s="12"/>
      <c r="AB32" s="13"/>
      <c r="AC32" s="4"/>
      <c r="AD32" s="12"/>
      <c r="AE32" s="13"/>
      <c r="AF32" s="4"/>
      <c r="AG32" s="12"/>
      <c r="AH32" s="13"/>
      <c r="AI32" s="4"/>
      <c r="AJ32" s="18"/>
    </row>
    <row r="33" spans="1:36" ht="19.5">
      <c r="A33" s="18"/>
      <c r="B33" s="10">
        <v>10</v>
      </c>
      <c r="C33" s="100">
        <f t="shared" si="2"/>
        <v>15</v>
      </c>
      <c r="D33" s="89">
        <f t="shared" si="3"/>
        <v>8</v>
      </c>
      <c r="E33" s="10" t="s">
        <v>91</v>
      </c>
      <c r="F33" s="1" t="s">
        <v>92</v>
      </c>
      <c r="G33" s="1" t="s">
        <v>14</v>
      </c>
      <c r="H33" s="1" t="s">
        <v>86</v>
      </c>
      <c r="I33" s="1" t="s">
        <v>93</v>
      </c>
      <c r="J33" s="1">
        <v>1978</v>
      </c>
      <c r="K33" s="2" t="s">
        <v>19</v>
      </c>
      <c r="L33" s="12">
        <v>8</v>
      </c>
      <c r="M33" s="13">
        <v>8</v>
      </c>
      <c r="N33" s="4">
        <v>42</v>
      </c>
      <c r="O33" s="12">
        <v>9</v>
      </c>
      <c r="P33" s="13">
        <v>7</v>
      </c>
      <c r="Q33" s="4">
        <v>38</v>
      </c>
      <c r="R33" s="12"/>
      <c r="S33" s="13"/>
      <c r="T33" s="4"/>
      <c r="U33" s="12"/>
      <c r="V33" s="13"/>
      <c r="W33" s="4"/>
      <c r="X33" s="12"/>
      <c r="Y33" s="13"/>
      <c r="Z33" s="4"/>
      <c r="AA33" s="12"/>
      <c r="AB33" s="13"/>
      <c r="AC33" s="4"/>
      <c r="AD33" s="12"/>
      <c r="AE33" s="13"/>
      <c r="AF33" s="4"/>
      <c r="AG33" s="12"/>
      <c r="AH33" s="13"/>
      <c r="AI33" s="4"/>
      <c r="AJ33" s="18"/>
    </row>
    <row r="34" spans="1:36" ht="19.5">
      <c r="A34" s="18"/>
      <c r="B34" s="10">
        <v>11</v>
      </c>
      <c r="C34" s="100">
        <f t="shared" si="2"/>
        <v>11</v>
      </c>
      <c r="D34" s="89">
        <f t="shared" si="3"/>
        <v>7</v>
      </c>
      <c r="E34" s="10" t="s">
        <v>118</v>
      </c>
      <c r="F34" s="1" t="s">
        <v>119</v>
      </c>
      <c r="G34" s="1" t="s">
        <v>16</v>
      </c>
      <c r="H34" s="1" t="s">
        <v>86</v>
      </c>
      <c r="I34" s="1" t="s">
        <v>120</v>
      </c>
      <c r="J34" s="1">
        <v>1963</v>
      </c>
      <c r="K34" s="2" t="s">
        <v>19</v>
      </c>
      <c r="L34" s="12">
        <v>9</v>
      </c>
      <c r="M34" s="13">
        <v>7</v>
      </c>
      <c r="N34" s="4">
        <v>58</v>
      </c>
      <c r="O34" s="12">
        <v>12</v>
      </c>
      <c r="P34" s="13">
        <v>4</v>
      </c>
      <c r="Q34" s="4">
        <v>51</v>
      </c>
      <c r="R34" s="12"/>
      <c r="S34" s="13"/>
      <c r="T34" s="4"/>
      <c r="U34" s="12"/>
      <c r="V34" s="13"/>
      <c r="W34" s="4"/>
      <c r="X34" s="12"/>
      <c r="Y34" s="13"/>
      <c r="Z34" s="4"/>
      <c r="AA34" s="12"/>
      <c r="AB34" s="13"/>
      <c r="AC34" s="4"/>
      <c r="AD34" s="12"/>
      <c r="AE34" s="13"/>
      <c r="AF34" s="4"/>
      <c r="AG34" s="12"/>
      <c r="AH34" s="13"/>
      <c r="AI34" s="4"/>
      <c r="AJ34" s="18"/>
    </row>
    <row r="35" spans="1:36" ht="19.5">
      <c r="A35" s="18"/>
      <c r="B35" s="10">
        <v>12</v>
      </c>
      <c r="C35" s="100">
        <f t="shared" si="2"/>
        <v>7</v>
      </c>
      <c r="D35" s="89">
        <f t="shared" si="3"/>
        <v>6</v>
      </c>
      <c r="E35" s="10" t="s">
        <v>94</v>
      </c>
      <c r="F35" s="1" t="s">
        <v>33</v>
      </c>
      <c r="G35" s="1" t="s">
        <v>14</v>
      </c>
      <c r="H35" s="1" t="s">
        <v>86</v>
      </c>
      <c r="I35" s="1" t="s">
        <v>95</v>
      </c>
      <c r="J35" s="1">
        <v>1981</v>
      </c>
      <c r="K35" s="2" t="s">
        <v>19</v>
      </c>
      <c r="L35" s="12">
        <v>10</v>
      </c>
      <c r="M35" s="13">
        <v>6</v>
      </c>
      <c r="N35" s="4">
        <v>72</v>
      </c>
      <c r="O35" s="12">
        <v>15</v>
      </c>
      <c r="P35" s="13">
        <v>1</v>
      </c>
      <c r="Q35" s="4">
        <v>87</v>
      </c>
      <c r="R35" s="12"/>
      <c r="S35" s="13"/>
      <c r="T35" s="4"/>
      <c r="U35" s="12"/>
      <c r="V35" s="13"/>
      <c r="W35" s="4"/>
      <c r="X35" s="12"/>
      <c r="Y35" s="13"/>
      <c r="Z35" s="4"/>
      <c r="AA35" s="12"/>
      <c r="AB35" s="13"/>
      <c r="AC35" s="4"/>
      <c r="AD35" s="12"/>
      <c r="AE35" s="13"/>
      <c r="AF35" s="4"/>
      <c r="AG35" s="12"/>
      <c r="AH35" s="13"/>
      <c r="AI35" s="4"/>
      <c r="AJ35" s="18"/>
    </row>
    <row r="36" spans="1:36" ht="19.5">
      <c r="A36" s="18"/>
      <c r="B36" s="10">
        <v>13</v>
      </c>
      <c r="C36" s="100">
        <f t="shared" si="2"/>
        <v>10</v>
      </c>
      <c r="D36" s="89">
        <f t="shared" si="3"/>
        <v>6</v>
      </c>
      <c r="E36" s="37" t="s">
        <v>64</v>
      </c>
      <c r="F36" s="39" t="s">
        <v>65</v>
      </c>
      <c r="G36" s="39" t="s">
        <v>15</v>
      </c>
      <c r="H36" s="39" t="s">
        <v>86</v>
      </c>
      <c r="I36" s="39" t="s">
        <v>106</v>
      </c>
      <c r="J36" s="39">
        <v>1996</v>
      </c>
      <c r="K36" s="40" t="s">
        <v>19</v>
      </c>
      <c r="L36" s="12">
        <v>12</v>
      </c>
      <c r="M36" s="13">
        <v>4</v>
      </c>
      <c r="N36" s="4">
        <v>84</v>
      </c>
      <c r="O36" s="12">
        <v>10</v>
      </c>
      <c r="P36" s="13">
        <v>6</v>
      </c>
      <c r="Q36" s="4">
        <v>42</v>
      </c>
      <c r="R36" s="12"/>
      <c r="S36" s="13"/>
      <c r="T36" s="4"/>
      <c r="U36" s="12"/>
      <c r="V36" s="13"/>
      <c r="W36" s="4"/>
      <c r="X36" s="12"/>
      <c r="Y36" s="13"/>
      <c r="Z36" s="4"/>
      <c r="AA36" s="12"/>
      <c r="AB36" s="13"/>
      <c r="AC36" s="4"/>
      <c r="AD36" s="12"/>
      <c r="AE36" s="13"/>
      <c r="AF36" s="4"/>
      <c r="AG36" s="12"/>
      <c r="AH36" s="13"/>
      <c r="AI36" s="4"/>
      <c r="AJ36" s="18"/>
    </row>
    <row r="37" spans="1:36" ht="20.100000000000001" customHeight="1">
      <c r="A37" s="18"/>
      <c r="B37" s="10">
        <v>14</v>
      </c>
      <c r="C37" s="100">
        <f t="shared" si="2"/>
        <v>7</v>
      </c>
      <c r="D37" s="89">
        <f t="shared" si="3"/>
        <v>5</v>
      </c>
      <c r="E37" s="10" t="s">
        <v>45</v>
      </c>
      <c r="F37" s="10" t="s">
        <v>26</v>
      </c>
      <c r="G37" s="10" t="s">
        <v>14</v>
      </c>
      <c r="H37" s="10" t="s">
        <v>86</v>
      </c>
      <c r="I37" s="10" t="s">
        <v>164</v>
      </c>
      <c r="J37" s="10">
        <v>1974</v>
      </c>
      <c r="K37" s="12" t="s">
        <v>19</v>
      </c>
      <c r="L37" s="12">
        <v>11</v>
      </c>
      <c r="M37" s="13">
        <v>5</v>
      </c>
      <c r="N37" s="4">
        <v>74</v>
      </c>
      <c r="O37" s="12">
        <v>14</v>
      </c>
      <c r="P37" s="13">
        <v>2</v>
      </c>
      <c r="Q37" s="4">
        <v>59</v>
      </c>
      <c r="R37" s="12"/>
      <c r="S37" s="13"/>
      <c r="T37" s="4"/>
      <c r="U37" s="12"/>
      <c r="V37" s="13"/>
      <c r="W37" s="4"/>
      <c r="X37" s="12"/>
      <c r="Y37" s="13"/>
      <c r="Z37" s="4"/>
      <c r="AA37" s="12"/>
      <c r="AB37" s="13"/>
      <c r="AC37" s="4"/>
      <c r="AD37" s="12"/>
      <c r="AE37" s="13"/>
      <c r="AF37" s="4"/>
      <c r="AG37" s="12"/>
      <c r="AH37" s="13"/>
      <c r="AI37" s="4"/>
      <c r="AJ37" s="18"/>
    </row>
    <row r="38" spans="1:36" ht="20.100000000000001" customHeight="1">
      <c r="A38" s="18"/>
      <c r="B38" s="10">
        <v>15</v>
      </c>
      <c r="C38" s="100">
        <f t="shared" si="2"/>
        <v>5</v>
      </c>
      <c r="D38" s="89">
        <f t="shared" si="3"/>
        <v>5</v>
      </c>
      <c r="E38" s="10" t="s">
        <v>27</v>
      </c>
      <c r="F38" s="1" t="s">
        <v>33</v>
      </c>
      <c r="G38" s="1" t="s">
        <v>21</v>
      </c>
      <c r="H38" s="1" t="s">
        <v>86</v>
      </c>
      <c r="I38" s="1" t="s">
        <v>305</v>
      </c>
      <c r="J38" s="1">
        <v>1966</v>
      </c>
      <c r="K38" s="12" t="s">
        <v>19</v>
      </c>
      <c r="L38" s="142" t="s">
        <v>295</v>
      </c>
      <c r="M38" s="143">
        <v>0</v>
      </c>
      <c r="N38" s="144" t="s">
        <v>295</v>
      </c>
      <c r="O38" s="12">
        <v>11</v>
      </c>
      <c r="P38" s="13">
        <v>5</v>
      </c>
      <c r="Q38" s="4">
        <v>44</v>
      </c>
      <c r="R38" s="12"/>
      <c r="S38" s="13"/>
      <c r="T38" s="4"/>
      <c r="U38" s="12"/>
      <c r="V38" s="13"/>
      <c r="W38" s="4"/>
      <c r="X38" s="12"/>
      <c r="Y38" s="13"/>
      <c r="Z38" s="4"/>
      <c r="AA38" s="12"/>
      <c r="AB38" s="13"/>
      <c r="AC38" s="4"/>
      <c r="AD38" s="12"/>
      <c r="AE38" s="13"/>
      <c r="AF38" s="4"/>
      <c r="AG38" s="12"/>
      <c r="AH38" s="13"/>
      <c r="AI38" s="4"/>
      <c r="AJ38" s="18"/>
    </row>
    <row r="39" spans="1:36" ht="19.5">
      <c r="A39" s="18"/>
      <c r="B39" s="10">
        <v>16</v>
      </c>
      <c r="C39" s="100">
        <f t="shared" si="2"/>
        <v>3</v>
      </c>
      <c r="D39" s="89">
        <f t="shared" si="3"/>
        <v>3</v>
      </c>
      <c r="E39" s="10" t="s">
        <v>306</v>
      </c>
      <c r="F39" s="1" t="s">
        <v>307</v>
      </c>
      <c r="G39" s="1" t="s">
        <v>21</v>
      </c>
      <c r="H39" s="1" t="s">
        <v>86</v>
      </c>
      <c r="I39" s="1" t="s">
        <v>308</v>
      </c>
      <c r="J39" s="1">
        <v>1993</v>
      </c>
      <c r="K39" s="12" t="s">
        <v>19</v>
      </c>
      <c r="L39" s="142" t="s">
        <v>295</v>
      </c>
      <c r="M39" s="143">
        <v>0</v>
      </c>
      <c r="N39" s="144" t="s">
        <v>295</v>
      </c>
      <c r="O39" s="12">
        <v>13</v>
      </c>
      <c r="P39" s="13">
        <v>3</v>
      </c>
      <c r="Q39" s="4">
        <v>58</v>
      </c>
      <c r="R39" s="12"/>
      <c r="S39" s="13"/>
      <c r="T39" s="4"/>
      <c r="U39" s="12"/>
      <c r="V39" s="13"/>
      <c r="W39" s="4"/>
      <c r="X39" s="12"/>
      <c r="Y39" s="13"/>
      <c r="Z39" s="4"/>
      <c r="AA39" s="12"/>
      <c r="AB39" s="13"/>
      <c r="AC39" s="4"/>
      <c r="AD39" s="12"/>
      <c r="AE39" s="13"/>
      <c r="AF39" s="4"/>
      <c r="AG39" s="12"/>
      <c r="AH39" s="13"/>
      <c r="AI39" s="4"/>
      <c r="AJ39" s="18"/>
    </row>
    <row r="40" spans="1:36" ht="19.5">
      <c r="A40" s="18"/>
      <c r="B40" s="34">
        <v>17</v>
      </c>
      <c r="C40" s="101">
        <f t="shared" si="2"/>
        <v>0</v>
      </c>
      <c r="D40" s="88">
        <f t="shared" si="3"/>
        <v>0</v>
      </c>
      <c r="E40" s="26" t="s">
        <v>27</v>
      </c>
      <c r="F40" s="34" t="s">
        <v>307</v>
      </c>
      <c r="G40" s="34" t="s">
        <v>21</v>
      </c>
      <c r="H40" s="34" t="s">
        <v>86</v>
      </c>
      <c r="I40" s="145" t="s">
        <v>309</v>
      </c>
      <c r="J40" s="34">
        <v>1987</v>
      </c>
      <c r="K40" s="28" t="s">
        <v>19</v>
      </c>
      <c r="L40" s="146" t="s">
        <v>295</v>
      </c>
      <c r="M40" s="147">
        <v>0</v>
      </c>
      <c r="N40" s="148" t="s">
        <v>295</v>
      </c>
      <c r="O40" s="28" t="s">
        <v>277</v>
      </c>
      <c r="P40" s="29">
        <v>0</v>
      </c>
      <c r="Q40" s="30" t="s">
        <v>277</v>
      </c>
      <c r="R40" s="28"/>
      <c r="S40" s="29"/>
      <c r="T40" s="30"/>
      <c r="U40" s="28"/>
      <c r="V40" s="29"/>
      <c r="W40" s="30"/>
      <c r="X40" s="28"/>
      <c r="Y40" s="29"/>
      <c r="Z40" s="30"/>
      <c r="AA40" s="28"/>
      <c r="AB40" s="29"/>
      <c r="AC40" s="30"/>
      <c r="AD40" s="28"/>
      <c r="AE40" s="29"/>
      <c r="AF40" s="30"/>
      <c r="AG40" s="28"/>
      <c r="AH40" s="29"/>
      <c r="AI40" s="30"/>
      <c r="AJ40" s="18"/>
    </row>
    <row r="41" spans="1:36" ht="21">
      <c r="A41" s="18"/>
      <c r="B41" s="18"/>
      <c r="C41" s="18"/>
      <c r="D41" s="18"/>
      <c r="E41" s="20"/>
      <c r="F41" s="20"/>
      <c r="G41" s="20"/>
      <c r="H41" s="20"/>
      <c r="I41" s="20"/>
      <c r="J41" s="20"/>
      <c r="K41" s="21"/>
      <c r="L41" s="21"/>
      <c r="M41" s="21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30" customHeight="1">
      <c r="A42" s="18"/>
      <c r="B42" s="208" t="s">
        <v>71</v>
      </c>
      <c r="C42" s="208"/>
      <c r="D42" s="208"/>
      <c r="E42" s="208"/>
      <c r="F42" s="208"/>
      <c r="G42" s="208"/>
      <c r="H42" s="208"/>
      <c r="I42" s="208"/>
      <c r="J42" s="208"/>
      <c r="K42" s="208"/>
      <c r="L42" s="158" t="s">
        <v>211</v>
      </c>
      <c r="M42" s="159"/>
      <c r="N42" s="160"/>
      <c r="O42" s="158" t="s">
        <v>214</v>
      </c>
      <c r="P42" s="159"/>
      <c r="Q42" s="160"/>
      <c r="R42" s="158" t="s">
        <v>215</v>
      </c>
      <c r="S42" s="159"/>
      <c r="T42" s="160"/>
      <c r="U42" s="158" t="s">
        <v>216</v>
      </c>
      <c r="V42" s="159"/>
      <c r="W42" s="160"/>
      <c r="X42" s="158" t="s">
        <v>217</v>
      </c>
      <c r="Y42" s="159"/>
      <c r="Z42" s="160"/>
      <c r="AA42" s="158" t="s">
        <v>218</v>
      </c>
      <c r="AB42" s="159"/>
      <c r="AC42" s="160"/>
      <c r="AD42" s="158" t="s">
        <v>219</v>
      </c>
      <c r="AE42" s="159"/>
      <c r="AF42" s="160"/>
      <c r="AG42" s="158" t="s">
        <v>220</v>
      </c>
      <c r="AH42" s="159"/>
      <c r="AI42" s="160"/>
      <c r="AJ42" s="18"/>
    </row>
    <row r="43" spans="1:36" ht="19.5" customHeight="1">
      <c r="A43" s="18"/>
      <c r="B43" s="32" t="s">
        <v>78</v>
      </c>
      <c r="C43" s="32" t="s">
        <v>76</v>
      </c>
      <c r="D43" s="32" t="s">
        <v>77</v>
      </c>
      <c r="E43" s="33" t="s">
        <v>0</v>
      </c>
      <c r="F43" s="33" t="s">
        <v>1</v>
      </c>
      <c r="G43" s="33" t="s">
        <v>11</v>
      </c>
      <c r="H43" s="33" t="s">
        <v>85</v>
      </c>
      <c r="I43" s="33" t="s">
        <v>2</v>
      </c>
      <c r="J43" s="33"/>
      <c r="K43" s="33" t="s">
        <v>7</v>
      </c>
      <c r="L43" s="33" t="s">
        <v>74</v>
      </c>
      <c r="M43" s="33" t="s">
        <v>75</v>
      </c>
      <c r="N43" s="33" t="s">
        <v>67</v>
      </c>
      <c r="O43" s="33" t="s">
        <v>74</v>
      </c>
      <c r="P43" s="33" t="s">
        <v>75</v>
      </c>
      <c r="Q43" s="33" t="s">
        <v>67</v>
      </c>
      <c r="R43" s="33" t="s">
        <v>74</v>
      </c>
      <c r="S43" s="33" t="s">
        <v>75</v>
      </c>
      <c r="T43" s="33" t="s">
        <v>67</v>
      </c>
      <c r="U43" s="33" t="s">
        <v>74</v>
      </c>
      <c r="V43" s="33" t="s">
        <v>75</v>
      </c>
      <c r="W43" s="33" t="s">
        <v>67</v>
      </c>
      <c r="X43" s="33" t="s">
        <v>74</v>
      </c>
      <c r="Y43" s="33" t="s">
        <v>75</v>
      </c>
      <c r="Z43" s="33" t="s">
        <v>67</v>
      </c>
      <c r="AA43" s="33" t="s">
        <v>74</v>
      </c>
      <c r="AB43" s="33" t="s">
        <v>75</v>
      </c>
      <c r="AC43" s="33" t="s">
        <v>67</v>
      </c>
      <c r="AD43" s="33" t="s">
        <v>74</v>
      </c>
      <c r="AE43" s="33" t="s">
        <v>75</v>
      </c>
      <c r="AF43" s="33" t="s">
        <v>67</v>
      </c>
      <c r="AG43" s="33" t="s">
        <v>74</v>
      </c>
      <c r="AH43" s="33" t="s">
        <v>75</v>
      </c>
      <c r="AI43" s="33" t="s">
        <v>67</v>
      </c>
      <c r="AJ43" s="18"/>
    </row>
    <row r="44" spans="1:36" ht="19.5">
      <c r="A44" s="18"/>
      <c r="B44" s="10">
        <v>1</v>
      </c>
      <c r="C44" s="100">
        <f t="shared" ref="C44:C59" si="4">M44+P44+S44+V44+Y44+AB44+AE44+AH44</f>
        <v>28</v>
      </c>
      <c r="D44" s="89">
        <f t="shared" ref="D44:D59" si="5">C44-MINA(M44,P44,S44,V44,Y44,AB44,AE44,AH44)</f>
        <v>20</v>
      </c>
      <c r="E44" s="10" t="s">
        <v>28</v>
      </c>
      <c r="F44" s="1" t="s">
        <v>151</v>
      </c>
      <c r="G44" s="1" t="s">
        <v>24</v>
      </c>
      <c r="H44" s="1" t="s">
        <v>86</v>
      </c>
      <c r="I44" s="1" t="s">
        <v>227</v>
      </c>
      <c r="J44" s="1"/>
      <c r="K44" s="2" t="s">
        <v>39</v>
      </c>
      <c r="L44" s="12">
        <v>1</v>
      </c>
      <c r="M44" s="13">
        <v>20</v>
      </c>
      <c r="N44" s="4">
        <v>10</v>
      </c>
      <c r="O44" s="12">
        <v>8</v>
      </c>
      <c r="P44" s="13">
        <v>8</v>
      </c>
      <c r="Q44" s="4">
        <v>43</v>
      </c>
      <c r="R44" s="12"/>
      <c r="S44" s="13"/>
      <c r="T44" s="4"/>
      <c r="U44" s="12"/>
      <c r="V44" s="13"/>
      <c r="W44" s="4"/>
      <c r="X44" s="12"/>
      <c r="Y44" s="13"/>
      <c r="Z44" s="4"/>
      <c r="AA44" s="12"/>
      <c r="AB44" s="13"/>
      <c r="AC44" s="4"/>
      <c r="AD44" s="12"/>
      <c r="AE44" s="13"/>
      <c r="AF44" s="4"/>
      <c r="AG44" s="12"/>
      <c r="AH44" s="13"/>
      <c r="AI44" s="4"/>
      <c r="AJ44" s="18"/>
    </row>
    <row r="45" spans="1:36" ht="19.5">
      <c r="A45" s="18"/>
      <c r="B45" s="1">
        <v>2</v>
      </c>
      <c r="C45" s="100">
        <f t="shared" si="4"/>
        <v>27</v>
      </c>
      <c r="D45" s="89">
        <f t="shared" si="5"/>
        <v>20</v>
      </c>
      <c r="E45" s="10" t="s">
        <v>155</v>
      </c>
      <c r="F45" s="1" t="s">
        <v>156</v>
      </c>
      <c r="G45" s="1" t="s">
        <v>157</v>
      </c>
      <c r="H45" s="1" t="s">
        <v>142</v>
      </c>
      <c r="I45" s="1" t="s">
        <v>180</v>
      </c>
      <c r="J45" s="1">
        <v>1960</v>
      </c>
      <c r="K45" s="2" t="s">
        <v>39</v>
      </c>
      <c r="L45" s="12">
        <v>9</v>
      </c>
      <c r="M45" s="13">
        <v>7</v>
      </c>
      <c r="N45" s="4">
        <v>45</v>
      </c>
      <c r="O45" s="12">
        <v>1</v>
      </c>
      <c r="P45" s="13">
        <v>20</v>
      </c>
      <c r="Q45" s="4">
        <v>18</v>
      </c>
      <c r="R45" s="12"/>
      <c r="S45" s="13"/>
      <c r="T45" s="4"/>
      <c r="U45" s="12"/>
      <c r="V45" s="13"/>
      <c r="W45" s="4"/>
      <c r="X45" s="12"/>
      <c r="Y45" s="13"/>
      <c r="Z45" s="4"/>
      <c r="AA45" s="12"/>
      <c r="AB45" s="13"/>
      <c r="AC45" s="4"/>
      <c r="AD45" s="12"/>
      <c r="AE45" s="13"/>
      <c r="AF45" s="4"/>
      <c r="AG45" s="12"/>
      <c r="AH45" s="13"/>
      <c r="AI45" s="4"/>
      <c r="AJ45" s="18"/>
    </row>
    <row r="46" spans="1:36" ht="20.100000000000001" customHeight="1">
      <c r="A46" s="18"/>
      <c r="B46" s="1">
        <v>3</v>
      </c>
      <c r="C46" s="100">
        <f t="shared" si="4"/>
        <v>30</v>
      </c>
      <c r="D46" s="89">
        <f t="shared" si="5"/>
        <v>17</v>
      </c>
      <c r="E46" s="37" t="s">
        <v>80</v>
      </c>
      <c r="F46" s="39" t="s">
        <v>38</v>
      </c>
      <c r="G46" s="39" t="s">
        <v>15</v>
      </c>
      <c r="H46" s="39" t="s">
        <v>86</v>
      </c>
      <c r="I46" s="39" t="s">
        <v>163</v>
      </c>
      <c r="J46" s="39">
        <v>1996</v>
      </c>
      <c r="K46" s="40" t="s">
        <v>39</v>
      </c>
      <c r="L46" s="12">
        <v>2</v>
      </c>
      <c r="M46" s="13">
        <v>17</v>
      </c>
      <c r="N46" s="4">
        <v>21</v>
      </c>
      <c r="O46" s="12">
        <v>4</v>
      </c>
      <c r="P46" s="13">
        <v>13</v>
      </c>
      <c r="Q46" s="4">
        <v>28</v>
      </c>
      <c r="R46" s="12"/>
      <c r="S46" s="13"/>
      <c r="T46" s="4"/>
      <c r="U46" s="12"/>
      <c r="V46" s="13"/>
      <c r="W46" s="4"/>
      <c r="X46" s="12"/>
      <c r="Y46" s="13"/>
      <c r="Z46" s="4"/>
      <c r="AA46" s="12"/>
      <c r="AB46" s="13"/>
      <c r="AC46" s="4"/>
      <c r="AD46" s="12"/>
      <c r="AE46" s="13"/>
      <c r="AF46" s="4"/>
      <c r="AG46" s="12"/>
      <c r="AH46" s="13"/>
      <c r="AI46" s="4"/>
      <c r="AJ46" s="18"/>
    </row>
    <row r="47" spans="1:36" ht="20.100000000000001" customHeight="1">
      <c r="A47" s="18"/>
      <c r="B47" s="1">
        <v>4</v>
      </c>
      <c r="C47" s="100">
        <f t="shared" si="4"/>
        <v>25</v>
      </c>
      <c r="D47" s="89">
        <f t="shared" si="5"/>
        <v>17</v>
      </c>
      <c r="E47" s="37" t="s">
        <v>58</v>
      </c>
      <c r="F47" s="39" t="s">
        <v>59</v>
      </c>
      <c r="G47" s="39" t="s">
        <v>15</v>
      </c>
      <c r="H47" s="39" t="s">
        <v>86</v>
      </c>
      <c r="I47" s="39" t="s">
        <v>105</v>
      </c>
      <c r="J47" s="39">
        <v>1997</v>
      </c>
      <c r="K47" s="40" t="s">
        <v>39</v>
      </c>
      <c r="L47" s="12">
        <v>8</v>
      </c>
      <c r="M47" s="13">
        <v>8</v>
      </c>
      <c r="N47" s="4">
        <v>44</v>
      </c>
      <c r="O47" s="12">
        <v>2</v>
      </c>
      <c r="P47" s="13">
        <v>17</v>
      </c>
      <c r="Q47" s="4">
        <v>23</v>
      </c>
      <c r="R47" s="12"/>
      <c r="S47" s="13"/>
      <c r="T47" s="4"/>
      <c r="U47" s="12"/>
      <c r="V47" s="13"/>
      <c r="W47" s="4"/>
      <c r="X47" s="12"/>
      <c r="Y47" s="13"/>
      <c r="Z47" s="4"/>
      <c r="AA47" s="12"/>
      <c r="AB47" s="13"/>
      <c r="AC47" s="4"/>
      <c r="AD47" s="12"/>
      <c r="AE47" s="13"/>
      <c r="AF47" s="4"/>
      <c r="AG47" s="12"/>
      <c r="AH47" s="13"/>
      <c r="AI47" s="4"/>
      <c r="AJ47" s="18"/>
    </row>
    <row r="48" spans="1:36" ht="19.5" customHeight="1">
      <c r="A48" s="18"/>
      <c r="B48" s="1">
        <v>5</v>
      </c>
      <c r="C48" s="100">
        <f t="shared" si="4"/>
        <v>26</v>
      </c>
      <c r="D48" s="89">
        <f t="shared" si="5"/>
        <v>15</v>
      </c>
      <c r="E48" s="10" t="s">
        <v>12</v>
      </c>
      <c r="F48" s="1" t="s">
        <v>41</v>
      </c>
      <c r="G48" s="1" t="s">
        <v>14</v>
      </c>
      <c r="H48" s="1" t="s">
        <v>86</v>
      </c>
      <c r="I48" s="1" t="s">
        <v>166</v>
      </c>
      <c r="J48" s="1">
        <v>1960</v>
      </c>
      <c r="K48" s="2" t="s">
        <v>39</v>
      </c>
      <c r="L48" s="12">
        <v>3</v>
      </c>
      <c r="M48" s="13">
        <v>15</v>
      </c>
      <c r="N48" s="4">
        <v>22</v>
      </c>
      <c r="O48" s="12">
        <v>5</v>
      </c>
      <c r="P48" s="13">
        <v>11</v>
      </c>
      <c r="Q48" s="4">
        <v>30</v>
      </c>
      <c r="R48" s="12"/>
      <c r="S48" s="13"/>
      <c r="T48" s="4"/>
      <c r="U48" s="12"/>
      <c r="V48" s="13"/>
      <c r="W48" s="4"/>
      <c r="X48" s="12"/>
      <c r="Y48" s="13"/>
      <c r="Z48" s="4"/>
      <c r="AA48" s="12"/>
      <c r="AB48" s="13"/>
      <c r="AC48" s="4"/>
      <c r="AD48" s="12"/>
      <c r="AE48" s="13"/>
      <c r="AF48" s="4"/>
      <c r="AG48" s="12"/>
      <c r="AH48" s="13"/>
      <c r="AI48" s="4"/>
      <c r="AJ48" s="18"/>
    </row>
    <row r="49" spans="1:36" ht="19.5" customHeight="1">
      <c r="A49" s="18"/>
      <c r="B49" s="1">
        <v>6</v>
      </c>
      <c r="C49" s="100">
        <f t="shared" si="4"/>
        <v>24</v>
      </c>
      <c r="D49" s="89">
        <f t="shared" si="5"/>
        <v>15</v>
      </c>
      <c r="E49" s="10" t="s">
        <v>263</v>
      </c>
      <c r="F49" s="1" t="s">
        <v>31</v>
      </c>
      <c r="G49" s="1" t="s">
        <v>146</v>
      </c>
      <c r="H49" s="1" t="s">
        <v>140</v>
      </c>
      <c r="I49" s="1" t="s">
        <v>264</v>
      </c>
      <c r="J49" s="1">
        <v>1989</v>
      </c>
      <c r="K49" s="2" t="s">
        <v>39</v>
      </c>
      <c r="L49" s="12">
        <v>7</v>
      </c>
      <c r="M49" s="13">
        <v>9</v>
      </c>
      <c r="N49" s="4">
        <v>40</v>
      </c>
      <c r="O49" s="12">
        <v>3</v>
      </c>
      <c r="P49" s="13">
        <v>15</v>
      </c>
      <c r="Q49" s="4">
        <v>27</v>
      </c>
      <c r="R49" s="12"/>
      <c r="S49" s="13"/>
      <c r="T49" s="4"/>
      <c r="U49" s="12"/>
      <c r="V49" s="13"/>
      <c r="W49" s="4"/>
      <c r="X49" s="12"/>
      <c r="Y49" s="13"/>
      <c r="Z49" s="4"/>
      <c r="AA49" s="12"/>
      <c r="AB49" s="13"/>
      <c r="AC49" s="4"/>
      <c r="AD49" s="12"/>
      <c r="AE49" s="13"/>
      <c r="AF49" s="4"/>
      <c r="AG49" s="12"/>
      <c r="AH49" s="13"/>
      <c r="AI49" s="4"/>
      <c r="AJ49" s="18"/>
    </row>
    <row r="50" spans="1:36" ht="20.100000000000001" customHeight="1">
      <c r="A50" s="18"/>
      <c r="B50" s="1">
        <v>7</v>
      </c>
      <c r="C50" s="100">
        <f t="shared" si="4"/>
        <v>13</v>
      </c>
      <c r="D50" s="89">
        <f t="shared" si="5"/>
        <v>13</v>
      </c>
      <c r="E50" s="10" t="s">
        <v>260</v>
      </c>
      <c r="F50" s="1" t="s">
        <v>261</v>
      </c>
      <c r="G50" s="1" t="s">
        <v>158</v>
      </c>
      <c r="H50" s="1" t="s">
        <v>142</v>
      </c>
      <c r="I50" s="1" t="s">
        <v>262</v>
      </c>
      <c r="J50" s="1">
        <v>1958</v>
      </c>
      <c r="K50" s="2" t="s">
        <v>39</v>
      </c>
      <c r="L50" s="12">
        <v>4</v>
      </c>
      <c r="M50" s="13">
        <v>13</v>
      </c>
      <c r="N50" s="4">
        <v>26</v>
      </c>
      <c r="O50" s="142" t="s">
        <v>295</v>
      </c>
      <c r="P50" s="143">
        <v>0</v>
      </c>
      <c r="Q50" s="144" t="s">
        <v>295</v>
      </c>
      <c r="R50" s="12"/>
      <c r="S50" s="13"/>
      <c r="T50" s="4"/>
      <c r="U50" s="12"/>
      <c r="V50" s="13"/>
      <c r="W50" s="4"/>
      <c r="X50" s="12"/>
      <c r="Y50" s="13"/>
      <c r="Z50" s="4"/>
      <c r="AA50" s="12"/>
      <c r="AB50" s="13"/>
      <c r="AC50" s="4"/>
      <c r="AD50" s="12"/>
      <c r="AE50" s="13"/>
      <c r="AF50" s="4"/>
      <c r="AG50" s="12"/>
      <c r="AH50" s="13"/>
      <c r="AI50" s="4"/>
      <c r="AJ50" s="18"/>
    </row>
    <row r="51" spans="1:36" ht="20.100000000000001" customHeight="1">
      <c r="A51" s="18"/>
      <c r="B51" s="1">
        <v>8</v>
      </c>
      <c r="C51" s="100">
        <f t="shared" si="4"/>
        <v>20</v>
      </c>
      <c r="D51" s="89">
        <f t="shared" si="5"/>
        <v>11</v>
      </c>
      <c r="E51" s="10" t="s">
        <v>144</v>
      </c>
      <c r="F51" s="1" t="s">
        <v>145</v>
      </c>
      <c r="G51" s="1" t="s">
        <v>146</v>
      </c>
      <c r="H51" s="1" t="s">
        <v>140</v>
      </c>
      <c r="I51" s="6" t="s">
        <v>147</v>
      </c>
      <c r="J51" s="6">
        <v>1966</v>
      </c>
      <c r="K51" s="2" t="s">
        <v>39</v>
      </c>
      <c r="L51" s="12">
        <v>5</v>
      </c>
      <c r="M51" s="13">
        <v>11</v>
      </c>
      <c r="N51" s="4">
        <v>27</v>
      </c>
      <c r="O51" s="12">
        <v>7</v>
      </c>
      <c r="P51" s="13">
        <v>9</v>
      </c>
      <c r="Q51" s="4">
        <v>39</v>
      </c>
      <c r="R51" s="12"/>
      <c r="S51" s="13"/>
      <c r="T51" s="4"/>
      <c r="U51" s="12"/>
      <c r="V51" s="13"/>
      <c r="W51" s="4"/>
      <c r="X51" s="12"/>
      <c r="Y51" s="13"/>
      <c r="Z51" s="4"/>
      <c r="AA51" s="12"/>
      <c r="AB51" s="13"/>
      <c r="AC51" s="4"/>
      <c r="AD51" s="12"/>
      <c r="AE51" s="13"/>
      <c r="AF51" s="4"/>
      <c r="AG51" s="12"/>
      <c r="AH51" s="13"/>
      <c r="AI51" s="4"/>
      <c r="AJ51" s="18"/>
    </row>
    <row r="52" spans="1:36" ht="20.100000000000001" customHeight="1">
      <c r="A52" s="18"/>
      <c r="B52" s="1">
        <v>9</v>
      </c>
      <c r="C52" s="100">
        <f t="shared" si="4"/>
        <v>10</v>
      </c>
      <c r="D52" s="89">
        <f t="shared" si="5"/>
        <v>10</v>
      </c>
      <c r="E52" s="37" t="s">
        <v>54</v>
      </c>
      <c r="F52" s="39" t="s">
        <v>55</v>
      </c>
      <c r="G52" s="39" t="s">
        <v>15</v>
      </c>
      <c r="H52" s="39" t="s">
        <v>86</v>
      </c>
      <c r="I52" s="39" t="s">
        <v>162</v>
      </c>
      <c r="J52" s="39">
        <v>1996</v>
      </c>
      <c r="K52" s="40" t="s">
        <v>39</v>
      </c>
      <c r="L52" s="12">
        <v>6</v>
      </c>
      <c r="M52" s="13">
        <v>10</v>
      </c>
      <c r="N52" s="4">
        <v>36</v>
      </c>
      <c r="O52" s="142" t="s">
        <v>295</v>
      </c>
      <c r="P52" s="143">
        <v>0</v>
      </c>
      <c r="Q52" s="144" t="s">
        <v>295</v>
      </c>
      <c r="R52" s="12"/>
      <c r="S52" s="13"/>
      <c r="T52" s="4"/>
      <c r="U52" s="12"/>
      <c r="V52" s="13"/>
      <c r="W52" s="4"/>
      <c r="X52" s="12"/>
      <c r="Y52" s="13"/>
      <c r="Z52" s="4"/>
      <c r="AA52" s="12"/>
      <c r="AB52" s="13"/>
      <c r="AC52" s="4"/>
      <c r="AD52" s="12"/>
      <c r="AE52" s="13"/>
      <c r="AF52" s="4"/>
      <c r="AG52" s="12"/>
      <c r="AH52" s="13"/>
      <c r="AI52" s="4"/>
      <c r="AJ52" s="18"/>
    </row>
    <row r="53" spans="1:36" ht="19.5">
      <c r="A53" s="18"/>
      <c r="B53" s="1">
        <v>10</v>
      </c>
      <c r="C53" s="100">
        <f t="shared" si="4"/>
        <v>14</v>
      </c>
      <c r="D53" s="89">
        <f t="shared" si="5"/>
        <v>10</v>
      </c>
      <c r="E53" s="10" t="s">
        <v>20</v>
      </c>
      <c r="F53" s="1" t="s">
        <v>121</v>
      </c>
      <c r="G53" s="1" t="s">
        <v>21</v>
      </c>
      <c r="H53" s="1" t="s">
        <v>86</v>
      </c>
      <c r="I53" s="1" t="s">
        <v>167</v>
      </c>
      <c r="J53" s="1">
        <v>1958</v>
      </c>
      <c r="K53" s="2" t="s">
        <v>39</v>
      </c>
      <c r="L53" s="12">
        <v>12</v>
      </c>
      <c r="M53" s="13">
        <v>4</v>
      </c>
      <c r="N53" s="4">
        <v>57</v>
      </c>
      <c r="O53" s="12">
        <v>6</v>
      </c>
      <c r="P53" s="13">
        <v>10</v>
      </c>
      <c r="Q53" s="4">
        <v>33</v>
      </c>
      <c r="R53" s="12"/>
      <c r="S53" s="13"/>
      <c r="T53" s="4"/>
      <c r="U53" s="12"/>
      <c r="V53" s="13"/>
      <c r="W53" s="4"/>
      <c r="X53" s="12"/>
      <c r="Y53" s="13"/>
      <c r="Z53" s="4"/>
      <c r="AA53" s="12"/>
      <c r="AB53" s="13"/>
      <c r="AC53" s="4"/>
      <c r="AD53" s="12"/>
      <c r="AE53" s="13"/>
      <c r="AF53" s="4"/>
      <c r="AG53" s="12"/>
      <c r="AH53" s="13"/>
      <c r="AI53" s="4"/>
      <c r="AJ53" s="18"/>
    </row>
    <row r="54" spans="1:36" ht="19.5" customHeight="1">
      <c r="A54" s="18"/>
      <c r="B54" s="1">
        <v>11</v>
      </c>
      <c r="C54" s="100">
        <f t="shared" si="4"/>
        <v>13</v>
      </c>
      <c r="D54" s="89">
        <f t="shared" si="5"/>
        <v>7</v>
      </c>
      <c r="E54" s="10" t="s">
        <v>96</v>
      </c>
      <c r="F54" s="1" t="s">
        <v>51</v>
      </c>
      <c r="G54" s="1" t="s">
        <v>97</v>
      </c>
      <c r="H54" s="1" t="s">
        <v>86</v>
      </c>
      <c r="I54" s="6" t="s">
        <v>98</v>
      </c>
      <c r="J54" s="6">
        <v>1959</v>
      </c>
      <c r="K54" s="2" t="s">
        <v>44</v>
      </c>
      <c r="L54" s="12">
        <v>10</v>
      </c>
      <c r="M54" s="13">
        <v>6</v>
      </c>
      <c r="N54" s="4">
        <v>52</v>
      </c>
      <c r="O54" s="12">
        <v>9</v>
      </c>
      <c r="P54" s="13">
        <v>7</v>
      </c>
      <c r="Q54" s="4">
        <v>43</v>
      </c>
      <c r="R54" s="12"/>
      <c r="S54" s="13"/>
      <c r="T54" s="4"/>
      <c r="U54" s="12"/>
      <c r="V54" s="13"/>
      <c r="W54" s="4"/>
      <c r="X54" s="12"/>
      <c r="Y54" s="13"/>
      <c r="Z54" s="4"/>
      <c r="AA54" s="12"/>
      <c r="AB54" s="13"/>
      <c r="AC54" s="4"/>
      <c r="AD54" s="12"/>
      <c r="AE54" s="13"/>
      <c r="AF54" s="4"/>
      <c r="AG54" s="12"/>
      <c r="AH54" s="13"/>
      <c r="AI54" s="4"/>
      <c r="AJ54" s="18"/>
    </row>
    <row r="55" spans="1:36" ht="19.5" customHeight="1">
      <c r="A55" s="18"/>
      <c r="B55" s="1">
        <v>11</v>
      </c>
      <c r="C55" s="100">
        <f t="shared" si="4"/>
        <v>11</v>
      </c>
      <c r="D55" s="89">
        <f t="shared" si="5"/>
        <v>6</v>
      </c>
      <c r="E55" s="138" t="s">
        <v>338</v>
      </c>
      <c r="F55" s="136" t="s">
        <v>310</v>
      </c>
      <c r="G55" s="136" t="s">
        <v>21</v>
      </c>
      <c r="H55" s="136" t="s">
        <v>86</v>
      </c>
      <c r="I55" s="136" t="s">
        <v>311</v>
      </c>
      <c r="J55" s="136">
        <v>1993</v>
      </c>
      <c r="K55" s="2" t="s">
        <v>39</v>
      </c>
      <c r="L55" s="12">
        <v>11</v>
      </c>
      <c r="M55" s="13">
        <v>5</v>
      </c>
      <c r="N55" s="4">
        <v>57</v>
      </c>
      <c r="O55" s="12">
        <v>10</v>
      </c>
      <c r="P55" s="13">
        <v>6</v>
      </c>
      <c r="Q55" s="4">
        <v>44</v>
      </c>
      <c r="R55" s="12"/>
      <c r="S55" s="13"/>
      <c r="T55" s="4"/>
      <c r="U55" s="12"/>
      <c r="V55" s="13"/>
      <c r="W55" s="4"/>
      <c r="X55" s="12"/>
      <c r="Y55" s="13"/>
      <c r="Z55" s="4"/>
      <c r="AA55" s="12"/>
      <c r="AB55" s="13"/>
      <c r="AC55" s="4"/>
      <c r="AD55" s="12"/>
      <c r="AE55" s="13"/>
      <c r="AF55" s="4"/>
      <c r="AG55" s="12"/>
      <c r="AH55" s="13"/>
      <c r="AI55" s="4"/>
      <c r="AJ55" s="18"/>
    </row>
    <row r="56" spans="1:36" ht="19.5" customHeight="1">
      <c r="A56" s="18"/>
      <c r="B56" s="1">
        <v>11</v>
      </c>
      <c r="C56" s="100">
        <f t="shared" si="4"/>
        <v>5</v>
      </c>
      <c r="D56" s="89">
        <f t="shared" si="5"/>
        <v>5</v>
      </c>
      <c r="E56" s="51" t="s">
        <v>128</v>
      </c>
      <c r="F56" s="6" t="s">
        <v>40</v>
      </c>
      <c r="G56" s="6" t="s">
        <v>24</v>
      </c>
      <c r="H56" s="6" t="s">
        <v>86</v>
      </c>
      <c r="I56" s="6" t="s">
        <v>228</v>
      </c>
      <c r="J56" s="6">
        <v>1967</v>
      </c>
      <c r="K56" s="2" t="s">
        <v>39</v>
      </c>
      <c r="L56" s="12">
        <v>11</v>
      </c>
      <c r="M56" s="13">
        <v>5</v>
      </c>
      <c r="N56" s="4">
        <v>57</v>
      </c>
      <c r="O56" s="139" t="s">
        <v>312</v>
      </c>
      <c r="P56" s="137">
        <v>0</v>
      </c>
      <c r="Q56" s="140" t="s">
        <v>313</v>
      </c>
      <c r="R56" s="12"/>
      <c r="S56" s="13"/>
      <c r="T56" s="4"/>
      <c r="U56" s="12"/>
      <c r="V56" s="13"/>
      <c r="W56" s="4"/>
      <c r="X56" s="12"/>
      <c r="Y56" s="13"/>
      <c r="Z56" s="4"/>
      <c r="AA56" s="12"/>
      <c r="AB56" s="13"/>
      <c r="AC56" s="4"/>
      <c r="AD56" s="12"/>
      <c r="AE56" s="13"/>
      <c r="AF56" s="4"/>
      <c r="AG56" s="12"/>
      <c r="AH56" s="13"/>
      <c r="AI56" s="4"/>
      <c r="AJ56" s="18"/>
    </row>
    <row r="57" spans="1:36" ht="19.5">
      <c r="A57" s="18"/>
      <c r="B57" s="1">
        <v>12</v>
      </c>
      <c r="C57" s="100">
        <f t="shared" si="4"/>
        <v>8</v>
      </c>
      <c r="D57" s="89">
        <f t="shared" si="5"/>
        <v>5</v>
      </c>
      <c r="E57" s="10" t="s">
        <v>42</v>
      </c>
      <c r="F57" s="1" t="s">
        <v>43</v>
      </c>
      <c r="G57" s="1" t="s">
        <v>24</v>
      </c>
      <c r="H57" s="1" t="s">
        <v>86</v>
      </c>
      <c r="I57" s="1" t="s">
        <v>165</v>
      </c>
      <c r="J57" s="1">
        <v>1986</v>
      </c>
      <c r="K57" s="2" t="s">
        <v>39</v>
      </c>
      <c r="L57" s="12">
        <v>13</v>
      </c>
      <c r="M57" s="13">
        <v>3</v>
      </c>
      <c r="N57" s="4">
        <v>62</v>
      </c>
      <c r="O57" s="12">
        <v>11</v>
      </c>
      <c r="P57" s="13">
        <v>5</v>
      </c>
      <c r="Q57" s="4">
        <v>48</v>
      </c>
      <c r="R57" s="12"/>
      <c r="S57" s="13"/>
      <c r="T57" s="4"/>
      <c r="U57" s="12"/>
      <c r="V57" s="13"/>
      <c r="W57" s="4"/>
      <c r="X57" s="12"/>
      <c r="Y57" s="13"/>
      <c r="Z57" s="4"/>
      <c r="AA57" s="12"/>
      <c r="AB57" s="13"/>
      <c r="AC57" s="4"/>
      <c r="AD57" s="12"/>
      <c r="AE57" s="13"/>
      <c r="AF57" s="4"/>
      <c r="AG57" s="12"/>
      <c r="AH57" s="13"/>
      <c r="AI57" s="4"/>
      <c r="AJ57" s="18"/>
    </row>
    <row r="58" spans="1:36" ht="19.5" customHeight="1">
      <c r="A58" s="18"/>
      <c r="B58" s="1">
        <v>13</v>
      </c>
      <c r="C58" s="100">
        <f t="shared" si="4"/>
        <v>4</v>
      </c>
      <c r="D58" s="89">
        <f t="shared" si="5"/>
        <v>4</v>
      </c>
      <c r="E58" s="10" t="s">
        <v>339</v>
      </c>
      <c r="F58" s="1" t="s">
        <v>340</v>
      </c>
      <c r="G58" s="1" t="s">
        <v>341</v>
      </c>
      <c r="H58" s="1" t="s">
        <v>142</v>
      </c>
      <c r="I58" s="1" t="s">
        <v>342</v>
      </c>
      <c r="J58" s="1">
        <v>1964</v>
      </c>
      <c r="K58" s="2" t="s">
        <v>39</v>
      </c>
      <c r="L58" s="142" t="s">
        <v>295</v>
      </c>
      <c r="M58" s="143">
        <v>0</v>
      </c>
      <c r="N58" s="144" t="s">
        <v>295</v>
      </c>
      <c r="O58" s="12">
        <v>12</v>
      </c>
      <c r="P58" s="13">
        <v>4</v>
      </c>
      <c r="Q58" s="4">
        <v>50</v>
      </c>
      <c r="R58" s="12"/>
      <c r="S58" s="13"/>
      <c r="T58" s="4"/>
      <c r="U58" s="12"/>
      <c r="V58" s="13"/>
      <c r="W58" s="4"/>
      <c r="X58" s="12"/>
      <c r="Y58" s="13"/>
      <c r="Z58" s="4"/>
      <c r="AA58" s="12"/>
      <c r="AB58" s="13"/>
      <c r="AC58" s="4"/>
      <c r="AD58" s="12"/>
      <c r="AE58" s="13"/>
      <c r="AF58" s="4"/>
      <c r="AG58" s="12"/>
      <c r="AH58" s="13"/>
      <c r="AI58" s="4"/>
      <c r="AJ58" s="18"/>
    </row>
    <row r="59" spans="1:36" ht="19.5">
      <c r="A59" s="18"/>
      <c r="B59" s="34">
        <v>14</v>
      </c>
      <c r="C59" s="101">
        <f t="shared" si="4"/>
        <v>5</v>
      </c>
      <c r="D59" s="88">
        <f t="shared" si="5"/>
        <v>3</v>
      </c>
      <c r="E59" s="26" t="s">
        <v>53</v>
      </c>
      <c r="F59" s="34" t="s">
        <v>32</v>
      </c>
      <c r="G59" s="34" t="s">
        <v>21</v>
      </c>
      <c r="H59" s="34" t="s">
        <v>86</v>
      </c>
      <c r="I59" s="34" t="s">
        <v>102</v>
      </c>
      <c r="J59" s="34">
        <v>1962</v>
      </c>
      <c r="K59" s="35" t="s">
        <v>44</v>
      </c>
      <c r="L59" s="28">
        <v>14</v>
      </c>
      <c r="M59" s="29">
        <v>2</v>
      </c>
      <c r="N59" s="30">
        <v>74</v>
      </c>
      <c r="O59" s="28">
        <v>13</v>
      </c>
      <c r="P59" s="29">
        <v>3</v>
      </c>
      <c r="Q59" s="30">
        <v>51</v>
      </c>
      <c r="R59" s="28"/>
      <c r="S59" s="29"/>
      <c r="T59" s="30"/>
      <c r="U59" s="28"/>
      <c r="V59" s="29"/>
      <c r="W59" s="30"/>
      <c r="X59" s="28"/>
      <c r="Y59" s="29"/>
      <c r="Z59" s="30"/>
      <c r="AA59" s="28"/>
      <c r="AB59" s="29"/>
      <c r="AC59" s="30"/>
      <c r="AD59" s="28"/>
      <c r="AE59" s="29"/>
      <c r="AF59" s="30"/>
      <c r="AG59" s="28"/>
      <c r="AH59" s="29"/>
      <c r="AI59" s="30"/>
      <c r="AJ59" s="18"/>
    </row>
    <row r="60" spans="1:36" ht="20.100000000000001" customHeight="1">
      <c r="A60" s="18"/>
      <c r="B60" s="18"/>
      <c r="C60" s="18"/>
      <c r="D60" s="18"/>
      <c r="E60" s="20"/>
      <c r="F60" s="20"/>
      <c r="G60" s="20"/>
      <c r="H60" s="20"/>
      <c r="I60" s="20"/>
      <c r="J60" s="20"/>
      <c r="K60" s="21"/>
      <c r="L60" s="21"/>
      <c r="M60" s="2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 ht="30" customHeight="1">
      <c r="A61" s="18"/>
      <c r="B61" s="208" t="s">
        <v>72</v>
      </c>
      <c r="C61" s="208"/>
      <c r="D61" s="208"/>
      <c r="E61" s="208"/>
      <c r="F61" s="208"/>
      <c r="G61" s="208"/>
      <c r="H61" s="208"/>
      <c r="I61" s="208"/>
      <c r="J61" s="208"/>
      <c r="K61" s="208"/>
      <c r="L61" s="158" t="s">
        <v>211</v>
      </c>
      <c r="M61" s="159"/>
      <c r="N61" s="160"/>
      <c r="O61" s="158" t="s">
        <v>214</v>
      </c>
      <c r="P61" s="159"/>
      <c r="Q61" s="160"/>
      <c r="R61" s="158" t="s">
        <v>215</v>
      </c>
      <c r="S61" s="159"/>
      <c r="T61" s="160"/>
      <c r="U61" s="158" t="s">
        <v>216</v>
      </c>
      <c r="V61" s="159"/>
      <c r="W61" s="160"/>
      <c r="X61" s="158" t="s">
        <v>217</v>
      </c>
      <c r="Y61" s="159"/>
      <c r="Z61" s="160"/>
      <c r="AA61" s="158" t="s">
        <v>218</v>
      </c>
      <c r="AB61" s="159"/>
      <c r="AC61" s="160"/>
      <c r="AD61" s="158" t="s">
        <v>219</v>
      </c>
      <c r="AE61" s="159"/>
      <c r="AF61" s="160"/>
      <c r="AG61" s="158" t="s">
        <v>220</v>
      </c>
      <c r="AH61" s="159"/>
      <c r="AI61" s="160"/>
      <c r="AJ61" s="18"/>
    </row>
    <row r="62" spans="1:36" ht="20.100000000000001" customHeight="1">
      <c r="A62" s="18"/>
      <c r="B62" s="32" t="s">
        <v>78</v>
      </c>
      <c r="C62" s="32" t="s">
        <v>76</v>
      </c>
      <c r="D62" s="32" t="s">
        <v>77</v>
      </c>
      <c r="E62" s="33" t="s">
        <v>0</v>
      </c>
      <c r="F62" s="33" t="s">
        <v>1</v>
      </c>
      <c r="G62" s="33" t="s">
        <v>11</v>
      </c>
      <c r="H62" s="33" t="s">
        <v>85</v>
      </c>
      <c r="I62" s="33" t="s">
        <v>2</v>
      </c>
      <c r="J62" s="33"/>
      <c r="K62" s="33" t="s">
        <v>7</v>
      </c>
      <c r="L62" s="33" t="s">
        <v>74</v>
      </c>
      <c r="M62" s="33" t="s">
        <v>75</v>
      </c>
      <c r="N62" s="33" t="s">
        <v>67</v>
      </c>
      <c r="O62" s="33" t="s">
        <v>74</v>
      </c>
      <c r="P62" s="33" t="s">
        <v>75</v>
      </c>
      <c r="Q62" s="33" t="s">
        <v>67</v>
      </c>
      <c r="R62" s="33" t="s">
        <v>74</v>
      </c>
      <c r="S62" s="33" t="s">
        <v>75</v>
      </c>
      <c r="T62" s="33" t="s">
        <v>67</v>
      </c>
      <c r="U62" s="33" t="s">
        <v>74</v>
      </c>
      <c r="V62" s="33" t="s">
        <v>75</v>
      </c>
      <c r="W62" s="33" t="s">
        <v>67</v>
      </c>
      <c r="X62" s="33" t="s">
        <v>74</v>
      </c>
      <c r="Y62" s="33" t="s">
        <v>75</v>
      </c>
      <c r="Z62" s="33" t="s">
        <v>67</v>
      </c>
      <c r="AA62" s="33" t="s">
        <v>74</v>
      </c>
      <c r="AB62" s="33" t="s">
        <v>75</v>
      </c>
      <c r="AC62" s="33" t="s">
        <v>67</v>
      </c>
      <c r="AD62" s="33" t="s">
        <v>74</v>
      </c>
      <c r="AE62" s="33" t="s">
        <v>75</v>
      </c>
      <c r="AF62" s="33" t="s">
        <v>67</v>
      </c>
      <c r="AG62" s="33" t="s">
        <v>74</v>
      </c>
      <c r="AH62" s="33" t="s">
        <v>75</v>
      </c>
      <c r="AI62" s="33" t="s">
        <v>67</v>
      </c>
      <c r="AJ62" s="18"/>
    </row>
    <row r="63" spans="1:36" ht="19.5">
      <c r="A63" s="18"/>
      <c r="B63" s="14">
        <v>1</v>
      </c>
      <c r="C63" s="100">
        <f t="shared" ref="C63:C85" si="6">M63+P63+S63+V63+Y63+AB63+AE63+AH63</f>
        <v>27</v>
      </c>
      <c r="D63" s="89">
        <f t="shared" ref="D63:D85" si="7">C63-MINA(M63,P63,S63,V63,Y63,AB63,AE63,AH63)</f>
        <v>20</v>
      </c>
      <c r="E63" s="37" t="s">
        <v>159</v>
      </c>
      <c r="F63" s="39" t="s">
        <v>129</v>
      </c>
      <c r="G63" s="37" t="s">
        <v>146</v>
      </c>
      <c r="H63" s="37" t="s">
        <v>140</v>
      </c>
      <c r="I63" s="39" t="s">
        <v>177</v>
      </c>
      <c r="J63" s="47">
        <v>1995</v>
      </c>
      <c r="K63" s="38" t="s">
        <v>44</v>
      </c>
      <c r="L63" s="12">
        <v>1</v>
      </c>
      <c r="M63" s="13">
        <v>20</v>
      </c>
      <c r="N63" s="4">
        <v>8</v>
      </c>
      <c r="O63" s="12">
        <v>9</v>
      </c>
      <c r="P63" s="13">
        <v>7</v>
      </c>
      <c r="Q63" s="4">
        <v>21</v>
      </c>
      <c r="R63" s="12"/>
      <c r="S63" s="13"/>
      <c r="T63" s="4"/>
      <c r="U63" s="12"/>
      <c r="V63" s="13"/>
      <c r="W63" s="4"/>
      <c r="X63" s="12"/>
      <c r="Y63" s="13"/>
      <c r="Z63" s="4"/>
      <c r="AA63" s="12"/>
      <c r="AB63" s="13"/>
      <c r="AC63" s="4"/>
      <c r="AD63" s="12"/>
      <c r="AE63" s="13"/>
      <c r="AF63" s="4"/>
      <c r="AG63" s="12"/>
      <c r="AH63" s="13"/>
      <c r="AI63" s="4"/>
      <c r="AJ63" s="18"/>
    </row>
    <row r="64" spans="1:36" ht="19.5">
      <c r="A64" s="18"/>
      <c r="B64" s="1">
        <v>2</v>
      </c>
      <c r="C64" s="100">
        <f t="shared" si="6"/>
        <v>28</v>
      </c>
      <c r="D64" s="89">
        <f t="shared" si="7"/>
        <v>20</v>
      </c>
      <c r="E64" s="10" t="s">
        <v>49</v>
      </c>
      <c r="F64" s="1" t="s">
        <v>50</v>
      </c>
      <c r="G64" s="1" t="s">
        <v>14</v>
      </c>
      <c r="H64" s="1" t="s">
        <v>86</v>
      </c>
      <c r="I64" s="1" t="s">
        <v>168</v>
      </c>
      <c r="J64" s="1">
        <v>1970</v>
      </c>
      <c r="K64" s="2" t="s">
        <v>44</v>
      </c>
      <c r="L64" s="12">
        <v>8</v>
      </c>
      <c r="M64" s="13">
        <v>8</v>
      </c>
      <c r="N64" s="4">
        <v>29</v>
      </c>
      <c r="O64" s="12">
        <v>1</v>
      </c>
      <c r="P64" s="13">
        <v>20</v>
      </c>
      <c r="Q64" s="4">
        <v>5</v>
      </c>
      <c r="R64" s="12"/>
      <c r="S64" s="13"/>
      <c r="T64" s="4"/>
      <c r="U64" s="12"/>
      <c r="V64" s="13"/>
      <c r="W64" s="4"/>
      <c r="X64" s="12"/>
      <c r="Y64" s="13"/>
      <c r="Z64" s="4"/>
      <c r="AA64" s="12"/>
      <c r="AB64" s="13"/>
      <c r="AC64" s="4"/>
      <c r="AD64" s="12"/>
      <c r="AE64" s="13"/>
      <c r="AF64" s="4"/>
      <c r="AG64" s="12"/>
      <c r="AH64" s="13"/>
      <c r="AI64" s="4"/>
      <c r="AJ64" s="18"/>
    </row>
    <row r="65" spans="1:36" ht="20.100000000000001" customHeight="1">
      <c r="A65" s="18"/>
      <c r="B65" s="1">
        <v>3</v>
      </c>
      <c r="C65" s="100">
        <f t="shared" si="6"/>
        <v>28</v>
      </c>
      <c r="D65" s="89">
        <f t="shared" si="7"/>
        <v>17</v>
      </c>
      <c r="E65" s="51" t="s">
        <v>125</v>
      </c>
      <c r="F65" s="6" t="s">
        <v>126</v>
      </c>
      <c r="G65" s="6" t="s">
        <v>14</v>
      </c>
      <c r="H65" s="6" t="s">
        <v>86</v>
      </c>
      <c r="I65" s="6" t="s">
        <v>127</v>
      </c>
      <c r="J65" s="6">
        <v>1966</v>
      </c>
      <c r="K65" s="2" t="s">
        <v>44</v>
      </c>
      <c r="L65" s="12">
        <v>2</v>
      </c>
      <c r="M65" s="13">
        <v>17</v>
      </c>
      <c r="N65" s="4">
        <v>17</v>
      </c>
      <c r="O65" s="12">
        <v>5</v>
      </c>
      <c r="P65" s="13">
        <v>11</v>
      </c>
      <c r="Q65" s="4">
        <v>10</v>
      </c>
      <c r="R65" s="12"/>
      <c r="S65" s="13"/>
      <c r="T65" s="4"/>
      <c r="U65" s="12"/>
      <c r="V65" s="13"/>
      <c r="W65" s="4"/>
      <c r="X65" s="12"/>
      <c r="Y65" s="13"/>
      <c r="Z65" s="4"/>
      <c r="AA65" s="12"/>
      <c r="AB65" s="13"/>
      <c r="AC65" s="4"/>
      <c r="AD65" s="12"/>
      <c r="AE65" s="13"/>
      <c r="AF65" s="4"/>
      <c r="AG65" s="12"/>
      <c r="AH65" s="13"/>
      <c r="AI65" s="4"/>
      <c r="AJ65" s="18"/>
    </row>
    <row r="66" spans="1:36" ht="20.100000000000001" customHeight="1">
      <c r="A66" s="18"/>
      <c r="B66" s="1">
        <v>4</v>
      </c>
      <c r="C66" s="100">
        <f t="shared" si="6"/>
        <v>17</v>
      </c>
      <c r="D66" s="89">
        <f t="shared" si="7"/>
        <v>17</v>
      </c>
      <c r="E66" s="10" t="s">
        <v>345</v>
      </c>
      <c r="F66" s="1" t="s">
        <v>343</v>
      </c>
      <c r="G66" s="1" t="s">
        <v>346</v>
      </c>
      <c r="H66" s="1" t="s">
        <v>142</v>
      </c>
      <c r="I66" s="1" t="s">
        <v>344</v>
      </c>
      <c r="J66" s="1">
        <v>1956</v>
      </c>
      <c r="K66" s="2" t="s">
        <v>44</v>
      </c>
      <c r="L66" s="142" t="s">
        <v>295</v>
      </c>
      <c r="M66" s="143">
        <v>0</v>
      </c>
      <c r="N66" s="144" t="s">
        <v>295</v>
      </c>
      <c r="O66" s="12">
        <v>2</v>
      </c>
      <c r="P66" s="13">
        <v>17</v>
      </c>
      <c r="Q66" s="4">
        <v>7</v>
      </c>
      <c r="R66" s="12"/>
      <c r="S66" s="13"/>
      <c r="T66" s="4"/>
      <c r="U66" s="12"/>
      <c r="V66" s="13"/>
      <c r="W66" s="4"/>
      <c r="X66" s="12"/>
      <c r="Y66" s="13"/>
      <c r="Z66" s="4"/>
      <c r="AA66" s="12"/>
      <c r="AB66" s="13"/>
      <c r="AC66" s="4"/>
      <c r="AD66" s="12"/>
      <c r="AE66" s="13"/>
      <c r="AF66" s="4"/>
      <c r="AG66" s="12"/>
      <c r="AH66" s="13"/>
      <c r="AI66" s="4"/>
      <c r="AJ66" s="18"/>
    </row>
    <row r="67" spans="1:36" ht="19.5">
      <c r="A67" s="18"/>
      <c r="B67" s="1">
        <v>5</v>
      </c>
      <c r="C67" s="100">
        <f t="shared" si="6"/>
        <v>22</v>
      </c>
      <c r="D67" s="89">
        <f t="shared" si="7"/>
        <v>15</v>
      </c>
      <c r="E67" s="10" t="s">
        <v>27</v>
      </c>
      <c r="F67" s="1" t="s">
        <v>101</v>
      </c>
      <c r="G67" s="1" t="s">
        <v>21</v>
      </c>
      <c r="H67" s="1" t="s">
        <v>86</v>
      </c>
      <c r="I67" s="1" t="s">
        <v>104</v>
      </c>
      <c r="J67" s="1">
        <v>1983</v>
      </c>
      <c r="K67" s="2" t="s">
        <v>44</v>
      </c>
      <c r="L67" s="12">
        <v>9</v>
      </c>
      <c r="M67" s="13">
        <v>7</v>
      </c>
      <c r="N67" s="4">
        <v>37</v>
      </c>
      <c r="O67" s="12">
        <v>3</v>
      </c>
      <c r="P67" s="13">
        <v>15</v>
      </c>
      <c r="Q67" s="4">
        <v>9</v>
      </c>
      <c r="R67" s="12"/>
      <c r="S67" s="13"/>
      <c r="T67" s="4"/>
      <c r="U67" s="12"/>
      <c r="V67" s="13"/>
      <c r="W67" s="4"/>
      <c r="X67" s="12"/>
      <c r="Y67" s="13"/>
      <c r="Z67" s="4"/>
      <c r="AA67" s="12"/>
      <c r="AB67" s="13"/>
      <c r="AC67" s="4"/>
      <c r="AD67" s="12"/>
      <c r="AE67" s="13"/>
      <c r="AF67" s="4"/>
      <c r="AG67" s="12"/>
      <c r="AH67" s="13"/>
      <c r="AI67" s="4"/>
      <c r="AJ67" s="18"/>
    </row>
    <row r="68" spans="1:36" ht="19.5">
      <c r="A68" s="18"/>
      <c r="B68" s="1">
        <v>6</v>
      </c>
      <c r="C68" s="100">
        <f t="shared" si="6"/>
        <v>15</v>
      </c>
      <c r="D68" s="89">
        <f t="shared" si="7"/>
        <v>15</v>
      </c>
      <c r="E68" s="10" t="s">
        <v>99</v>
      </c>
      <c r="F68" s="1" t="s">
        <v>229</v>
      </c>
      <c r="G68" s="1" t="s">
        <v>24</v>
      </c>
      <c r="H68" s="1" t="s">
        <v>86</v>
      </c>
      <c r="I68" s="1" t="s">
        <v>100</v>
      </c>
      <c r="J68" s="1">
        <v>1971</v>
      </c>
      <c r="K68" s="2" t="s">
        <v>44</v>
      </c>
      <c r="L68" s="12">
        <v>3</v>
      </c>
      <c r="M68" s="13">
        <v>15</v>
      </c>
      <c r="N68" s="4">
        <v>18</v>
      </c>
      <c r="O68" s="142" t="s">
        <v>295</v>
      </c>
      <c r="P68" s="143">
        <v>0</v>
      </c>
      <c r="Q68" s="144" t="s">
        <v>295</v>
      </c>
      <c r="R68" s="12"/>
      <c r="S68" s="13"/>
      <c r="T68" s="4"/>
      <c r="U68" s="12"/>
      <c r="V68" s="13"/>
      <c r="W68" s="4"/>
      <c r="X68" s="12"/>
      <c r="Y68" s="13"/>
      <c r="Z68" s="4"/>
      <c r="AA68" s="12"/>
      <c r="AB68" s="13"/>
      <c r="AC68" s="4"/>
      <c r="AD68" s="12"/>
      <c r="AE68" s="13"/>
      <c r="AF68" s="4"/>
      <c r="AG68" s="12"/>
      <c r="AH68" s="13"/>
      <c r="AI68" s="4"/>
      <c r="AJ68" s="18"/>
    </row>
    <row r="69" spans="1:36" ht="19.5">
      <c r="A69" s="18"/>
      <c r="B69" s="1">
        <v>7</v>
      </c>
      <c r="C69" s="100">
        <f t="shared" si="6"/>
        <v>13</v>
      </c>
      <c r="D69" s="89">
        <f t="shared" si="7"/>
        <v>13</v>
      </c>
      <c r="E69" s="10" t="s">
        <v>297</v>
      </c>
      <c r="F69" s="1" t="s">
        <v>347</v>
      </c>
      <c r="G69" s="1" t="s">
        <v>15</v>
      </c>
      <c r="H69" s="1" t="s">
        <v>86</v>
      </c>
      <c r="I69" s="1" t="s">
        <v>315</v>
      </c>
      <c r="J69" s="1"/>
      <c r="K69" s="2" t="s">
        <v>44</v>
      </c>
      <c r="L69" s="142" t="s">
        <v>295</v>
      </c>
      <c r="M69" s="143">
        <v>0</v>
      </c>
      <c r="N69" s="144" t="s">
        <v>295</v>
      </c>
      <c r="O69" s="12">
        <v>4</v>
      </c>
      <c r="P69" s="13">
        <v>13</v>
      </c>
      <c r="Q69" s="4">
        <v>10</v>
      </c>
      <c r="R69" s="12"/>
      <c r="S69" s="13"/>
      <c r="T69" s="4"/>
      <c r="U69" s="12"/>
      <c r="V69" s="13"/>
      <c r="W69" s="4"/>
      <c r="X69" s="12"/>
      <c r="Y69" s="13"/>
      <c r="Z69" s="4"/>
      <c r="AA69" s="12"/>
      <c r="AB69" s="13"/>
      <c r="AC69" s="4"/>
      <c r="AD69" s="12"/>
      <c r="AE69" s="13"/>
      <c r="AF69" s="4"/>
      <c r="AG69" s="12"/>
      <c r="AH69" s="13"/>
      <c r="AI69" s="4"/>
      <c r="AJ69" s="18"/>
    </row>
    <row r="70" spans="1:36" ht="20.100000000000001" customHeight="1">
      <c r="A70" s="18"/>
      <c r="B70" s="1">
        <v>8</v>
      </c>
      <c r="C70" s="100">
        <f t="shared" si="6"/>
        <v>13</v>
      </c>
      <c r="D70" s="89">
        <f t="shared" si="7"/>
        <v>13</v>
      </c>
      <c r="E70" s="10" t="s">
        <v>230</v>
      </c>
      <c r="F70" s="1" t="s">
        <v>18</v>
      </c>
      <c r="G70" s="1" t="s">
        <v>24</v>
      </c>
      <c r="H70" s="1" t="s">
        <v>86</v>
      </c>
      <c r="I70" s="1" t="s">
        <v>231</v>
      </c>
      <c r="J70" s="1">
        <v>1987</v>
      </c>
      <c r="K70" s="1" t="s">
        <v>44</v>
      </c>
      <c r="L70" s="12">
        <v>4</v>
      </c>
      <c r="M70" s="13">
        <v>13</v>
      </c>
      <c r="N70" s="4">
        <v>18</v>
      </c>
      <c r="O70" s="142" t="s">
        <v>295</v>
      </c>
      <c r="P70" s="143">
        <v>0</v>
      </c>
      <c r="Q70" s="144" t="s">
        <v>295</v>
      </c>
      <c r="R70" s="12"/>
      <c r="S70" s="13"/>
      <c r="T70" s="4"/>
      <c r="U70" s="12"/>
      <c r="V70" s="13"/>
      <c r="W70" s="4"/>
      <c r="X70" s="12"/>
      <c r="Y70" s="13"/>
      <c r="Z70" s="4"/>
      <c r="AA70" s="12"/>
      <c r="AB70" s="13"/>
      <c r="AC70" s="4"/>
      <c r="AD70" s="12"/>
      <c r="AE70" s="13"/>
      <c r="AF70" s="4"/>
      <c r="AG70" s="12"/>
      <c r="AH70" s="13"/>
      <c r="AI70" s="4"/>
      <c r="AJ70" s="18"/>
    </row>
    <row r="71" spans="1:36" ht="20.100000000000001" customHeight="1">
      <c r="A71" s="18"/>
      <c r="B71" s="1">
        <v>9</v>
      </c>
      <c r="C71" s="100">
        <f t="shared" si="6"/>
        <v>20</v>
      </c>
      <c r="D71" s="89">
        <f t="shared" si="7"/>
        <v>11</v>
      </c>
      <c r="E71" s="10" t="s">
        <v>47</v>
      </c>
      <c r="F71" s="1" t="s">
        <v>48</v>
      </c>
      <c r="G71" s="1" t="s">
        <v>24</v>
      </c>
      <c r="H71" s="1" t="s">
        <v>86</v>
      </c>
      <c r="I71" s="1" t="s">
        <v>103</v>
      </c>
      <c r="J71" s="1">
        <v>1957</v>
      </c>
      <c r="K71" s="1" t="s">
        <v>44</v>
      </c>
      <c r="L71" s="12">
        <v>5</v>
      </c>
      <c r="M71" s="13">
        <v>11</v>
      </c>
      <c r="N71" s="4">
        <v>19</v>
      </c>
      <c r="O71" s="12">
        <v>7</v>
      </c>
      <c r="P71" s="13">
        <v>9</v>
      </c>
      <c r="Q71" s="4">
        <v>16</v>
      </c>
      <c r="R71" s="12"/>
      <c r="S71" s="13"/>
      <c r="T71" s="4"/>
      <c r="U71" s="12"/>
      <c r="V71" s="13"/>
      <c r="W71" s="4"/>
      <c r="X71" s="12"/>
      <c r="Y71" s="13"/>
      <c r="Z71" s="4"/>
      <c r="AA71" s="12"/>
      <c r="AB71" s="13"/>
      <c r="AC71" s="4"/>
      <c r="AD71" s="12"/>
      <c r="AE71" s="13"/>
      <c r="AF71" s="4"/>
      <c r="AG71" s="12"/>
      <c r="AH71" s="13"/>
      <c r="AI71" s="4"/>
      <c r="AJ71" s="18"/>
    </row>
    <row r="72" spans="1:36" ht="20.100000000000001" customHeight="1">
      <c r="A72" s="18"/>
      <c r="B72" s="1">
        <v>10</v>
      </c>
      <c r="C72" s="100">
        <f t="shared" si="6"/>
        <v>10</v>
      </c>
      <c r="D72" s="89">
        <f t="shared" si="7"/>
        <v>10</v>
      </c>
      <c r="E72" s="37" t="s">
        <v>148</v>
      </c>
      <c r="F72" s="39" t="s">
        <v>149</v>
      </c>
      <c r="G72" s="39" t="s">
        <v>15</v>
      </c>
      <c r="H72" s="39" t="s">
        <v>86</v>
      </c>
      <c r="I72" s="39" t="s">
        <v>150</v>
      </c>
      <c r="J72" s="39">
        <v>1995</v>
      </c>
      <c r="K72" s="40" t="s">
        <v>44</v>
      </c>
      <c r="L72" s="12">
        <v>6</v>
      </c>
      <c r="M72" s="13">
        <v>10</v>
      </c>
      <c r="N72" s="4">
        <v>26</v>
      </c>
      <c r="O72" s="139" t="s">
        <v>320</v>
      </c>
      <c r="P72" s="137">
        <v>0</v>
      </c>
      <c r="Q72" s="140" t="s">
        <v>313</v>
      </c>
      <c r="R72" s="12"/>
      <c r="S72" s="13"/>
      <c r="T72" s="4"/>
      <c r="U72" s="12"/>
      <c r="V72" s="13"/>
      <c r="W72" s="4"/>
      <c r="X72" s="12"/>
      <c r="Y72" s="13"/>
      <c r="Z72" s="4"/>
      <c r="AA72" s="12"/>
      <c r="AB72" s="13"/>
      <c r="AC72" s="4"/>
      <c r="AD72" s="12"/>
      <c r="AE72" s="13"/>
      <c r="AF72" s="4"/>
      <c r="AG72" s="12"/>
      <c r="AH72" s="13"/>
      <c r="AI72" s="4"/>
      <c r="AJ72" s="18"/>
    </row>
    <row r="73" spans="1:36" ht="20.100000000000001" customHeight="1">
      <c r="A73" s="18"/>
      <c r="B73" s="1">
        <v>11</v>
      </c>
      <c r="C73" s="100">
        <f t="shared" si="6"/>
        <v>10</v>
      </c>
      <c r="D73" s="89">
        <f t="shared" si="7"/>
        <v>10</v>
      </c>
      <c r="E73" s="10" t="s">
        <v>300</v>
      </c>
      <c r="F73" s="1" t="s">
        <v>316</v>
      </c>
      <c r="G73" s="1" t="s">
        <v>21</v>
      </c>
      <c r="H73" s="1" t="s">
        <v>86</v>
      </c>
      <c r="I73" s="6" t="s">
        <v>348</v>
      </c>
      <c r="J73" s="6">
        <v>1962</v>
      </c>
      <c r="K73" s="2" t="s">
        <v>44</v>
      </c>
      <c r="L73" s="142" t="s">
        <v>295</v>
      </c>
      <c r="M73" s="143">
        <v>0</v>
      </c>
      <c r="N73" s="144" t="s">
        <v>295</v>
      </c>
      <c r="O73" s="12">
        <v>6</v>
      </c>
      <c r="P73" s="13">
        <v>10</v>
      </c>
      <c r="Q73" s="4">
        <v>11</v>
      </c>
      <c r="R73" s="12"/>
      <c r="S73" s="13"/>
      <c r="T73" s="4"/>
      <c r="U73" s="12"/>
      <c r="V73" s="13"/>
      <c r="W73" s="4"/>
      <c r="X73" s="12"/>
      <c r="Y73" s="13"/>
      <c r="Z73" s="4"/>
      <c r="AA73" s="12"/>
      <c r="AB73" s="13"/>
      <c r="AC73" s="4"/>
      <c r="AD73" s="12"/>
      <c r="AE73" s="13"/>
      <c r="AF73" s="4"/>
      <c r="AG73" s="12"/>
      <c r="AH73" s="13"/>
      <c r="AI73" s="4"/>
      <c r="AJ73" s="18"/>
    </row>
    <row r="74" spans="1:36" ht="20.100000000000001" customHeight="1">
      <c r="A74" s="18"/>
      <c r="B74" s="1">
        <v>12</v>
      </c>
      <c r="C74" s="100">
        <f t="shared" si="6"/>
        <v>15</v>
      </c>
      <c r="D74" s="89">
        <f t="shared" si="7"/>
        <v>9</v>
      </c>
      <c r="E74" s="10" t="s">
        <v>46</v>
      </c>
      <c r="F74" s="10" t="s">
        <v>40</v>
      </c>
      <c r="G74" s="10" t="s">
        <v>81</v>
      </c>
      <c r="H74" s="10" t="s">
        <v>86</v>
      </c>
      <c r="I74" s="10" t="s">
        <v>112</v>
      </c>
      <c r="J74" s="10">
        <v>1966</v>
      </c>
      <c r="K74" s="12" t="s">
        <v>44</v>
      </c>
      <c r="L74" s="12">
        <v>7</v>
      </c>
      <c r="M74" s="13">
        <v>9</v>
      </c>
      <c r="N74" s="4">
        <v>27</v>
      </c>
      <c r="O74" s="12">
        <v>10</v>
      </c>
      <c r="P74" s="13">
        <v>6</v>
      </c>
      <c r="Q74" s="4">
        <v>29</v>
      </c>
      <c r="R74" s="12"/>
      <c r="S74" s="13"/>
      <c r="T74" s="4"/>
      <c r="U74" s="12"/>
      <c r="V74" s="13"/>
      <c r="W74" s="4"/>
      <c r="X74" s="12"/>
      <c r="Y74" s="13"/>
      <c r="Z74" s="4"/>
      <c r="AA74" s="12"/>
      <c r="AB74" s="13"/>
      <c r="AC74" s="4"/>
      <c r="AD74" s="12"/>
      <c r="AE74" s="13"/>
      <c r="AF74" s="4"/>
      <c r="AG74" s="12"/>
      <c r="AH74" s="13"/>
      <c r="AI74" s="4"/>
      <c r="AJ74" s="18"/>
    </row>
    <row r="75" spans="1:36" ht="20.100000000000001" customHeight="1">
      <c r="A75" s="18"/>
      <c r="B75" s="1">
        <v>13</v>
      </c>
      <c r="C75" s="100">
        <f t="shared" si="6"/>
        <v>8</v>
      </c>
      <c r="D75" s="89">
        <f t="shared" si="7"/>
        <v>8</v>
      </c>
      <c r="E75" s="10" t="s">
        <v>349</v>
      </c>
      <c r="F75" s="1" t="s">
        <v>48</v>
      </c>
      <c r="G75" s="1" t="s">
        <v>350</v>
      </c>
      <c r="H75" s="1" t="s">
        <v>143</v>
      </c>
      <c r="I75" s="1" t="s">
        <v>351</v>
      </c>
      <c r="J75" s="1">
        <v>1959</v>
      </c>
      <c r="K75" s="2" t="s">
        <v>44</v>
      </c>
      <c r="L75" s="142" t="s">
        <v>295</v>
      </c>
      <c r="M75" s="143">
        <v>0</v>
      </c>
      <c r="N75" s="144" t="s">
        <v>295</v>
      </c>
      <c r="O75" s="12">
        <v>8</v>
      </c>
      <c r="P75" s="13">
        <v>8</v>
      </c>
      <c r="Q75" s="4">
        <v>21</v>
      </c>
      <c r="R75" s="12"/>
      <c r="S75" s="13"/>
      <c r="T75" s="4"/>
      <c r="U75" s="12"/>
      <c r="V75" s="13"/>
      <c r="W75" s="4"/>
      <c r="X75" s="12"/>
      <c r="Y75" s="13"/>
      <c r="Z75" s="4"/>
      <c r="AA75" s="12"/>
      <c r="AB75" s="13"/>
      <c r="AC75" s="4"/>
      <c r="AD75" s="12"/>
      <c r="AE75" s="13"/>
      <c r="AF75" s="4"/>
      <c r="AG75" s="12"/>
      <c r="AH75" s="13"/>
      <c r="AI75" s="4"/>
      <c r="AJ75" s="18"/>
    </row>
    <row r="76" spans="1:36" ht="20.100000000000001" customHeight="1">
      <c r="A76" s="18"/>
      <c r="B76" s="1">
        <v>14</v>
      </c>
      <c r="C76" s="100">
        <f t="shared" si="6"/>
        <v>8</v>
      </c>
      <c r="D76" s="89">
        <f t="shared" si="7"/>
        <v>6</v>
      </c>
      <c r="E76" s="10" t="s">
        <v>3</v>
      </c>
      <c r="F76" s="1" t="s">
        <v>109</v>
      </c>
      <c r="G76" s="1" t="s">
        <v>21</v>
      </c>
      <c r="H76" s="1" t="s">
        <v>86</v>
      </c>
      <c r="I76" s="6" t="s">
        <v>110</v>
      </c>
      <c r="J76" s="6">
        <v>1958</v>
      </c>
      <c r="K76" s="2" t="s">
        <v>44</v>
      </c>
      <c r="L76" s="12">
        <v>10</v>
      </c>
      <c r="M76" s="13">
        <v>6</v>
      </c>
      <c r="N76" s="4">
        <v>53</v>
      </c>
      <c r="O76" s="12">
        <v>14</v>
      </c>
      <c r="P76" s="13">
        <v>2</v>
      </c>
      <c r="Q76" s="4">
        <v>39</v>
      </c>
      <c r="R76" s="12"/>
      <c r="S76" s="13"/>
      <c r="T76" s="4"/>
      <c r="U76" s="12"/>
      <c r="V76" s="13"/>
      <c r="W76" s="4"/>
      <c r="X76" s="12"/>
      <c r="Y76" s="13"/>
      <c r="Z76" s="4"/>
      <c r="AA76" s="12"/>
      <c r="AB76" s="13"/>
      <c r="AC76" s="4"/>
      <c r="AD76" s="12"/>
      <c r="AE76" s="13"/>
      <c r="AF76" s="4"/>
      <c r="AG76" s="12"/>
      <c r="AH76" s="13"/>
      <c r="AI76" s="4"/>
      <c r="AJ76" s="18"/>
    </row>
    <row r="77" spans="1:36" ht="19.5">
      <c r="A77" s="18"/>
      <c r="B77" s="1">
        <v>15</v>
      </c>
      <c r="C77" s="100">
        <f t="shared" si="6"/>
        <v>9</v>
      </c>
      <c r="D77" s="89">
        <f t="shared" si="7"/>
        <v>5</v>
      </c>
      <c r="E77" s="10" t="s">
        <v>94</v>
      </c>
      <c r="F77" s="1" t="s">
        <v>107</v>
      </c>
      <c r="G77" s="1" t="s">
        <v>14</v>
      </c>
      <c r="H77" s="1" t="s">
        <v>86</v>
      </c>
      <c r="I77" s="1" t="s">
        <v>108</v>
      </c>
      <c r="J77" s="1">
        <v>1983</v>
      </c>
      <c r="K77" s="2" t="s">
        <v>44</v>
      </c>
      <c r="L77" s="12">
        <v>12</v>
      </c>
      <c r="M77" s="13">
        <v>4</v>
      </c>
      <c r="N77" s="4">
        <v>65</v>
      </c>
      <c r="O77" s="12">
        <v>11</v>
      </c>
      <c r="P77" s="13">
        <v>5</v>
      </c>
      <c r="Q77" s="4">
        <v>32</v>
      </c>
      <c r="R77" s="12"/>
      <c r="S77" s="13"/>
      <c r="T77" s="4"/>
      <c r="U77" s="12"/>
      <c r="V77" s="13"/>
      <c r="W77" s="4"/>
      <c r="X77" s="12"/>
      <c r="Y77" s="13"/>
      <c r="Z77" s="4"/>
      <c r="AA77" s="12"/>
      <c r="AB77" s="13"/>
      <c r="AC77" s="4"/>
      <c r="AD77" s="12"/>
      <c r="AE77" s="13"/>
      <c r="AF77" s="4"/>
      <c r="AG77" s="12"/>
      <c r="AH77" s="13"/>
      <c r="AI77" s="4"/>
      <c r="AJ77" s="18"/>
    </row>
    <row r="78" spans="1:36" ht="19.5">
      <c r="A78" s="18"/>
      <c r="B78" s="1">
        <v>16</v>
      </c>
      <c r="C78" s="100">
        <f t="shared" si="6"/>
        <v>5</v>
      </c>
      <c r="D78" s="89">
        <f t="shared" si="7"/>
        <v>5</v>
      </c>
      <c r="E78" s="10" t="s">
        <v>138</v>
      </c>
      <c r="F78" s="1" t="s">
        <v>154</v>
      </c>
      <c r="G78" s="1" t="s">
        <v>139</v>
      </c>
      <c r="H78" s="1" t="s">
        <v>140</v>
      </c>
      <c r="I78" s="1" t="s">
        <v>181</v>
      </c>
      <c r="J78" s="1">
        <v>1953</v>
      </c>
      <c r="K78" s="2" t="s">
        <v>44</v>
      </c>
      <c r="L78" s="12">
        <v>11</v>
      </c>
      <c r="M78" s="13">
        <v>5</v>
      </c>
      <c r="N78" s="4">
        <v>58</v>
      </c>
      <c r="O78" s="142" t="s">
        <v>295</v>
      </c>
      <c r="P78" s="143">
        <v>0</v>
      </c>
      <c r="Q78" s="144" t="s">
        <v>295</v>
      </c>
      <c r="R78" s="12"/>
      <c r="S78" s="13"/>
      <c r="T78" s="4"/>
      <c r="U78" s="12"/>
      <c r="V78" s="13"/>
      <c r="W78" s="4"/>
      <c r="X78" s="12"/>
      <c r="Y78" s="13"/>
      <c r="Z78" s="4"/>
      <c r="AA78" s="12"/>
      <c r="AB78" s="13"/>
      <c r="AC78" s="4"/>
      <c r="AD78" s="12"/>
      <c r="AE78" s="13"/>
      <c r="AF78" s="4"/>
      <c r="AG78" s="12"/>
      <c r="AH78" s="13"/>
      <c r="AI78" s="4"/>
      <c r="AJ78" s="18"/>
    </row>
    <row r="79" spans="1:36" ht="19.5" customHeight="1">
      <c r="A79" s="18"/>
      <c r="B79" s="1">
        <v>17</v>
      </c>
      <c r="C79" s="100">
        <f t="shared" si="6"/>
        <v>5</v>
      </c>
      <c r="D79" s="89">
        <f t="shared" si="7"/>
        <v>4</v>
      </c>
      <c r="E79" s="10" t="s">
        <v>122</v>
      </c>
      <c r="F79" s="1" t="s">
        <v>123</v>
      </c>
      <c r="G79" s="1" t="s">
        <v>14</v>
      </c>
      <c r="H79" s="1" t="s">
        <v>86</v>
      </c>
      <c r="I79" s="6" t="s">
        <v>124</v>
      </c>
      <c r="J79" s="6">
        <v>1971</v>
      </c>
      <c r="K79" s="2" t="s">
        <v>44</v>
      </c>
      <c r="L79" s="12">
        <v>15</v>
      </c>
      <c r="M79" s="13">
        <v>1</v>
      </c>
      <c r="N79" s="4">
        <v>97</v>
      </c>
      <c r="O79" s="12">
        <v>12</v>
      </c>
      <c r="P79" s="13">
        <v>4</v>
      </c>
      <c r="Q79" s="4">
        <v>36</v>
      </c>
      <c r="R79" s="12"/>
      <c r="S79" s="13"/>
      <c r="T79" s="4"/>
      <c r="U79" s="12"/>
      <c r="V79" s="13"/>
      <c r="W79" s="4"/>
      <c r="X79" s="12"/>
      <c r="Y79" s="13"/>
      <c r="Z79" s="4"/>
      <c r="AA79" s="12"/>
      <c r="AB79" s="13"/>
      <c r="AC79" s="4"/>
      <c r="AD79" s="12"/>
      <c r="AE79" s="13"/>
      <c r="AF79" s="4"/>
      <c r="AG79" s="12"/>
      <c r="AH79" s="13"/>
      <c r="AI79" s="4"/>
      <c r="AJ79" s="18"/>
    </row>
    <row r="80" spans="1:36" ht="19.5" customHeight="1">
      <c r="A80" s="18"/>
      <c r="B80" s="1">
        <v>18</v>
      </c>
      <c r="C80" s="100">
        <f t="shared" si="6"/>
        <v>3</v>
      </c>
      <c r="D80" s="89">
        <f t="shared" si="7"/>
        <v>3</v>
      </c>
      <c r="E80" s="10" t="s">
        <v>318</v>
      </c>
      <c r="F80" s="1" t="s">
        <v>79</v>
      </c>
      <c r="G80" s="1" t="s">
        <v>14</v>
      </c>
      <c r="H80" s="1" t="s">
        <v>86</v>
      </c>
      <c r="I80" s="1" t="s">
        <v>319</v>
      </c>
      <c r="J80" s="1">
        <v>1968</v>
      </c>
      <c r="K80" s="2" t="s">
        <v>44</v>
      </c>
      <c r="L80" s="142" t="s">
        <v>295</v>
      </c>
      <c r="M80" s="143">
        <v>0</v>
      </c>
      <c r="N80" s="144" t="s">
        <v>295</v>
      </c>
      <c r="O80" s="12">
        <v>13</v>
      </c>
      <c r="P80" s="13">
        <v>3</v>
      </c>
      <c r="Q80" s="4">
        <v>38</v>
      </c>
      <c r="R80" s="12"/>
      <c r="S80" s="13"/>
      <c r="T80" s="4"/>
      <c r="U80" s="12"/>
      <c r="V80" s="13"/>
      <c r="W80" s="4"/>
      <c r="X80" s="12"/>
      <c r="Y80" s="13"/>
      <c r="Z80" s="4"/>
      <c r="AA80" s="12"/>
      <c r="AB80" s="13"/>
      <c r="AC80" s="4"/>
      <c r="AD80" s="12"/>
      <c r="AE80" s="13"/>
      <c r="AF80" s="4"/>
      <c r="AG80" s="12"/>
      <c r="AH80" s="13"/>
      <c r="AI80" s="4"/>
      <c r="AJ80" s="18"/>
    </row>
    <row r="81" spans="1:36" ht="20.100000000000001" customHeight="1">
      <c r="A81" s="18"/>
      <c r="B81" s="1">
        <v>19</v>
      </c>
      <c r="C81" s="100">
        <f t="shared" si="6"/>
        <v>3</v>
      </c>
      <c r="D81" s="89">
        <f t="shared" si="7"/>
        <v>3</v>
      </c>
      <c r="E81" s="10" t="s">
        <v>179</v>
      </c>
      <c r="F81" s="1" t="s">
        <v>175</v>
      </c>
      <c r="G81" s="1" t="s">
        <v>14</v>
      </c>
      <c r="H81" s="1" t="s">
        <v>86</v>
      </c>
      <c r="I81" s="6" t="s">
        <v>176</v>
      </c>
      <c r="J81" s="6">
        <v>1977</v>
      </c>
      <c r="K81" s="2" t="s">
        <v>44</v>
      </c>
      <c r="L81" s="12">
        <v>13</v>
      </c>
      <c r="M81" s="13">
        <v>3</v>
      </c>
      <c r="N81" s="4">
        <v>74</v>
      </c>
      <c r="O81" s="142" t="s">
        <v>295</v>
      </c>
      <c r="P81" s="143">
        <v>0</v>
      </c>
      <c r="Q81" s="144" t="s">
        <v>295</v>
      </c>
      <c r="R81" s="12"/>
      <c r="S81" s="13"/>
      <c r="T81" s="4"/>
      <c r="U81" s="12"/>
      <c r="V81" s="13"/>
      <c r="W81" s="4"/>
      <c r="X81" s="12"/>
      <c r="Y81" s="13"/>
      <c r="Z81" s="4"/>
      <c r="AA81" s="12"/>
      <c r="AB81" s="13"/>
      <c r="AC81" s="4"/>
      <c r="AD81" s="12"/>
      <c r="AE81" s="13"/>
      <c r="AF81" s="4"/>
      <c r="AG81" s="12"/>
      <c r="AH81" s="13"/>
      <c r="AI81" s="4"/>
      <c r="AJ81" s="18"/>
    </row>
    <row r="82" spans="1:36" ht="19.5" customHeight="1">
      <c r="A82" s="18"/>
      <c r="B82" s="1">
        <v>20</v>
      </c>
      <c r="C82" s="100">
        <f t="shared" si="6"/>
        <v>2</v>
      </c>
      <c r="D82" s="89">
        <f t="shared" si="7"/>
        <v>2</v>
      </c>
      <c r="E82" s="10" t="s">
        <v>232</v>
      </c>
      <c r="F82" s="1" t="s">
        <v>51</v>
      </c>
      <c r="G82" s="1" t="s">
        <v>14</v>
      </c>
      <c r="H82" s="1" t="s">
        <v>86</v>
      </c>
      <c r="I82" s="6" t="s">
        <v>233</v>
      </c>
      <c r="J82" s="6">
        <v>1964</v>
      </c>
      <c r="K82" s="2" t="s">
        <v>44</v>
      </c>
      <c r="L82" s="12">
        <v>14</v>
      </c>
      <c r="M82" s="13">
        <v>2</v>
      </c>
      <c r="N82" s="4">
        <v>87</v>
      </c>
      <c r="O82" s="12">
        <v>16</v>
      </c>
      <c r="P82" s="13">
        <v>0</v>
      </c>
      <c r="Q82" s="4">
        <v>46</v>
      </c>
      <c r="R82" s="12"/>
      <c r="S82" s="13"/>
      <c r="T82" s="4"/>
      <c r="U82" s="12"/>
      <c r="V82" s="13"/>
      <c r="W82" s="4"/>
      <c r="X82" s="12"/>
      <c r="Y82" s="13"/>
      <c r="Z82" s="4"/>
      <c r="AA82" s="12"/>
      <c r="AB82" s="13"/>
      <c r="AC82" s="4"/>
      <c r="AD82" s="12"/>
      <c r="AE82" s="13"/>
      <c r="AF82" s="4"/>
      <c r="AG82" s="12"/>
      <c r="AH82" s="13"/>
      <c r="AI82" s="4"/>
      <c r="AJ82" s="18"/>
    </row>
    <row r="83" spans="1:36" ht="19.5" customHeight="1">
      <c r="A83" s="18"/>
      <c r="B83" s="1">
        <v>21</v>
      </c>
      <c r="C83" s="100">
        <f t="shared" si="6"/>
        <v>1</v>
      </c>
      <c r="D83" s="89">
        <f t="shared" si="7"/>
        <v>1</v>
      </c>
      <c r="E83" s="10" t="s">
        <v>56</v>
      </c>
      <c r="F83" s="1" t="s">
        <v>34</v>
      </c>
      <c r="G83" s="1" t="s">
        <v>14</v>
      </c>
      <c r="H83" s="1" t="s">
        <v>86</v>
      </c>
      <c r="I83" s="1" t="s">
        <v>185</v>
      </c>
      <c r="J83" s="1">
        <v>1974</v>
      </c>
      <c r="K83" s="2" t="s">
        <v>57</v>
      </c>
      <c r="L83" s="12">
        <v>16</v>
      </c>
      <c r="M83" s="13">
        <v>0</v>
      </c>
      <c r="N83" s="4">
        <v>137</v>
      </c>
      <c r="O83" s="12">
        <v>15</v>
      </c>
      <c r="P83" s="13">
        <v>1</v>
      </c>
      <c r="Q83" s="4">
        <v>40</v>
      </c>
      <c r="R83" s="12"/>
      <c r="S83" s="13"/>
      <c r="T83" s="4"/>
      <c r="U83" s="12"/>
      <c r="V83" s="13"/>
      <c r="W83" s="4"/>
      <c r="X83" s="12"/>
      <c r="Y83" s="13"/>
      <c r="Z83" s="4"/>
      <c r="AA83" s="12"/>
      <c r="AB83" s="13"/>
      <c r="AC83" s="4"/>
      <c r="AD83" s="12"/>
      <c r="AE83" s="13"/>
      <c r="AF83" s="4"/>
      <c r="AG83" s="12"/>
      <c r="AH83" s="13"/>
      <c r="AI83" s="4"/>
      <c r="AJ83" s="18"/>
    </row>
    <row r="84" spans="1:36" ht="19.5" customHeight="1">
      <c r="A84" s="18"/>
      <c r="B84" s="1">
        <v>22</v>
      </c>
      <c r="C84" s="100">
        <f t="shared" si="6"/>
        <v>0</v>
      </c>
      <c r="D84" s="89">
        <f t="shared" si="7"/>
        <v>0</v>
      </c>
      <c r="E84" s="10" t="s">
        <v>352</v>
      </c>
      <c r="F84" s="1" t="s">
        <v>52</v>
      </c>
      <c r="G84" s="1" t="s">
        <v>346</v>
      </c>
      <c r="H84" s="1" t="s">
        <v>142</v>
      </c>
      <c r="I84" s="1" t="s">
        <v>353</v>
      </c>
      <c r="J84" s="1">
        <v>1961</v>
      </c>
      <c r="K84" s="2" t="s">
        <v>44</v>
      </c>
      <c r="L84" s="142" t="s">
        <v>295</v>
      </c>
      <c r="M84" s="143">
        <v>0</v>
      </c>
      <c r="N84" s="144" t="s">
        <v>295</v>
      </c>
      <c r="O84" s="12">
        <v>17</v>
      </c>
      <c r="P84" s="13">
        <v>0</v>
      </c>
      <c r="Q84" s="4">
        <v>52</v>
      </c>
      <c r="R84" s="12"/>
      <c r="S84" s="13"/>
      <c r="T84" s="4"/>
      <c r="U84" s="12"/>
      <c r="V84" s="13"/>
      <c r="W84" s="4"/>
      <c r="X84" s="12"/>
      <c r="Y84" s="13"/>
      <c r="Z84" s="4"/>
      <c r="AA84" s="12"/>
      <c r="AB84" s="13"/>
      <c r="AC84" s="4"/>
      <c r="AD84" s="12"/>
      <c r="AE84" s="13"/>
      <c r="AF84" s="4"/>
      <c r="AG84" s="12"/>
      <c r="AH84" s="13"/>
      <c r="AI84" s="4"/>
      <c r="AJ84" s="18"/>
    </row>
    <row r="85" spans="1:36" ht="19.5" customHeight="1">
      <c r="A85" s="18"/>
      <c r="B85" s="34">
        <v>23</v>
      </c>
      <c r="C85" s="101">
        <f t="shared" si="6"/>
        <v>0</v>
      </c>
      <c r="D85" s="88">
        <f t="shared" si="7"/>
        <v>0</v>
      </c>
      <c r="E85" s="26" t="s">
        <v>321</v>
      </c>
      <c r="F85" s="34" t="s">
        <v>322</v>
      </c>
      <c r="G85" s="34" t="s">
        <v>14</v>
      </c>
      <c r="H85" s="34" t="s">
        <v>86</v>
      </c>
      <c r="I85" s="34" t="s">
        <v>323</v>
      </c>
      <c r="J85" s="34"/>
      <c r="K85" s="35" t="s">
        <v>44</v>
      </c>
      <c r="L85" s="146" t="s">
        <v>295</v>
      </c>
      <c r="M85" s="147">
        <v>0</v>
      </c>
      <c r="N85" s="148" t="s">
        <v>295</v>
      </c>
      <c r="O85" s="28" t="s">
        <v>277</v>
      </c>
      <c r="P85" s="29">
        <v>0</v>
      </c>
      <c r="Q85" s="30" t="s">
        <v>277</v>
      </c>
      <c r="R85" s="28"/>
      <c r="S85" s="29"/>
      <c r="T85" s="30"/>
      <c r="U85" s="28"/>
      <c r="V85" s="29"/>
      <c r="W85" s="30"/>
      <c r="X85" s="28"/>
      <c r="Y85" s="29"/>
      <c r="Z85" s="30"/>
      <c r="AA85" s="28"/>
      <c r="AB85" s="29"/>
      <c r="AC85" s="30"/>
      <c r="AD85" s="28"/>
      <c r="AE85" s="29"/>
      <c r="AF85" s="30"/>
      <c r="AG85" s="28"/>
      <c r="AH85" s="29"/>
      <c r="AI85" s="30"/>
      <c r="AJ85" s="18"/>
    </row>
    <row r="86" spans="1:36" ht="20.100000000000001" customHeight="1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18"/>
    </row>
    <row r="87" spans="1:36" ht="30" customHeight="1">
      <c r="A87" s="18"/>
      <c r="B87" s="208" t="s">
        <v>84</v>
      </c>
      <c r="C87" s="208"/>
      <c r="D87" s="208"/>
      <c r="E87" s="208"/>
      <c r="F87" s="208"/>
      <c r="G87" s="208"/>
      <c r="H87" s="208"/>
      <c r="I87" s="208"/>
      <c r="J87" s="208"/>
      <c r="K87" s="208"/>
      <c r="L87" s="158" t="s">
        <v>211</v>
      </c>
      <c r="M87" s="159"/>
      <c r="N87" s="160"/>
      <c r="O87" s="158" t="s">
        <v>214</v>
      </c>
      <c r="P87" s="159"/>
      <c r="Q87" s="160"/>
      <c r="R87" s="158" t="s">
        <v>215</v>
      </c>
      <c r="S87" s="159"/>
      <c r="T87" s="160"/>
      <c r="U87" s="158" t="s">
        <v>216</v>
      </c>
      <c r="V87" s="159"/>
      <c r="W87" s="160"/>
      <c r="X87" s="158" t="s">
        <v>217</v>
      </c>
      <c r="Y87" s="159"/>
      <c r="Z87" s="160"/>
      <c r="AA87" s="158" t="s">
        <v>218</v>
      </c>
      <c r="AB87" s="159"/>
      <c r="AC87" s="160"/>
      <c r="AD87" s="158" t="s">
        <v>219</v>
      </c>
      <c r="AE87" s="159"/>
      <c r="AF87" s="160"/>
      <c r="AG87" s="158" t="s">
        <v>220</v>
      </c>
      <c r="AH87" s="159"/>
      <c r="AI87" s="160"/>
      <c r="AJ87" s="18"/>
    </row>
    <row r="88" spans="1:36" ht="20.100000000000001" customHeight="1">
      <c r="A88" s="18"/>
      <c r="B88" s="32" t="s">
        <v>78</v>
      </c>
      <c r="C88" s="32" t="s">
        <v>76</v>
      </c>
      <c r="D88" s="32" t="s">
        <v>77</v>
      </c>
      <c r="E88" s="33" t="s">
        <v>0</v>
      </c>
      <c r="F88" s="33" t="s">
        <v>1</v>
      </c>
      <c r="G88" s="33" t="s">
        <v>11</v>
      </c>
      <c r="H88" s="33" t="s">
        <v>85</v>
      </c>
      <c r="I88" s="33" t="s">
        <v>2</v>
      </c>
      <c r="J88" s="33"/>
      <c r="K88" s="33" t="s">
        <v>7</v>
      </c>
      <c r="L88" s="33" t="s">
        <v>74</v>
      </c>
      <c r="M88" s="33" t="s">
        <v>75</v>
      </c>
      <c r="N88" s="33" t="s">
        <v>67</v>
      </c>
      <c r="O88" s="33" t="s">
        <v>74</v>
      </c>
      <c r="P88" s="33" t="s">
        <v>75</v>
      </c>
      <c r="Q88" s="33" t="s">
        <v>67</v>
      </c>
      <c r="R88" s="33" t="s">
        <v>74</v>
      </c>
      <c r="S88" s="33" t="s">
        <v>75</v>
      </c>
      <c r="T88" s="33" t="s">
        <v>67</v>
      </c>
      <c r="U88" s="33" t="s">
        <v>74</v>
      </c>
      <c r="V88" s="33" t="s">
        <v>75</v>
      </c>
      <c r="W88" s="33" t="s">
        <v>67</v>
      </c>
      <c r="X88" s="33" t="s">
        <v>74</v>
      </c>
      <c r="Y88" s="33" t="s">
        <v>75</v>
      </c>
      <c r="Z88" s="33" t="s">
        <v>67</v>
      </c>
      <c r="AA88" s="33" t="s">
        <v>74</v>
      </c>
      <c r="AB88" s="33" t="s">
        <v>75</v>
      </c>
      <c r="AC88" s="33" t="s">
        <v>67</v>
      </c>
      <c r="AD88" s="33" t="s">
        <v>74</v>
      </c>
      <c r="AE88" s="33" t="s">
        <v>75</v>
      </c>
      <c r="AF88" s="33" t="s">
        <v>67</v>
      </c>
      <c r="AG88" s="33" t="s">
        <v>74</v>
      </c>
      <c r="AH88" s="33" t="s">
        <v>75</v>
      </c>
      <c r="AI88" s="33" t="s">
        <v>67</v>
      </c>
      <c r="AJ88" s="18"/>
    </row>
    <row r="89" spans="1:36" ht="19.5" customHeight="1">
      <c r="A89" s="18"/>
      <c r="B89" s="10">
        <v>1</v>
      </c>
      <c r="C89" s="100">
        <f t="shared" ref="C89:C101" si="8">M89+P89+S89+V89+Y89+AB89+AE89+AH89</f>
        <v>40</v>
      </c>
      <c r="D89" s="89">
        <f t="shared" ref="D89:D101" si="9">C89-MINA(M89,P89,S89,V89,Y89,AB89,AE89,AH89)</f>
        <v>20</v>
      </c>
      <c r="E89" s="42" t="s">
        <v>27</v>
      </c>
      <c r="F89" s="43" t="s">
        <v>59</v>
      </c>
      <c r="G89" s="43" t="s">
        <v>21</v>
      </c>
      <c r="H89" s="43" t="s">
        <v>86</v>
      </c>
      <c r="I89" s="43" t="s">
        <v>113</v>
      </c>
      <c r="J89" s="48">
        <v>2000</v>
      </c>
      <c r="K89" s="44" t="s">
        <v>111</v>
      </c>
      <c r="L89" s="12">
        <v>1</v>
      </c>
      <c r="M89" s="13">
        <v>20</v>
      </c>
      <c r="N89" s="4">
        <v>23</v>
      </c>
      <c r="O89" s="12">
        <v>1</v>
      </c>
      <c r="P89" s="13">
        <v>20</v>
      </c>
      <c r="Q89" s="4">
        <v>14</v>
      </c>
      <c r="R89" s="12"/>
      <c r="S89" s="13"/>
      <c r="T89" s="4"/>
      <c r="U89" s="12"/>
      <c r="V89" s="13"/>
      <c r="W89" s="4"/>
      <c r="X89" s="12"/>
      <c r="Y89" s="13"/>
      <c r="Z89" s="4"/>
      <c r="AA89" s="12"/>
      <c r="AB89" s="13"/>
      <c r="AC89" s="4"/>
      <c r="AD89" s="12"/>
      <c r="AE89" s="13"/>
      <c r="AF89" s="4"/>
      <c r="AG89" s="12"/>
      <c r="AH89" s="13"/>
      <c r="AI89" s="4"/>
      <c r="AJ89" s="18"/>
    </row>
    <row r="90" spans="1:36" ht="19.5">
      <c r="A90" s="18"/>
      <c r="B90" s="10">
        <v>2</v>
      </c>
      <c r="C90" s="100">
        <f t="shared" si="8"/>
        <v>32</v>
      </c>
      <c r="D90" s="89">
        <f t="shared" si="9"/>
        <v>17</v>
      </c>
      <c r="E90" s="51" t="s">
        <v>234</v>
      </c>
      <c r="F90" s="10" t="s">
        <v>229</v>
      </c>
      <c r="G90" s="10" t="s">
        <v>14</v>
      </c>
      <c r="H90" s="10" t="s">
        <v>86</v>
      </c>
      <c r="I90" s="10" t="s">
        <v>235</v>
      </c>
      <c r="J90" s="10">
        <v>1980</v>
      </c>
      <c r="K90" s="12" t="s">
        <v>111</v>
      </c>
      <c r="L90" s="12">
        <v>2</v>
      </c>
      <c r="M90" s="13">
        <v>17</v>
      </c>
      <c r="N90" s="4">
        <v>37</v>
      </c>
      <c r="O90" s="12">
        <v>3</v>
      </c>
      <c r="P90" s="13">
        <v>15</v>
      </c>
      <c r="Q90" s="4">
        <v>26</v>
      </c>
      <c r="R90" s="12"/>
      <c r="S90" s="13"/>
      <c r="T90" s="4"/>
      <c r="U90" s="12"/>
      <c r="V90" s="13"/>
      <c r="W90" s="4"/>
      <c r="X90" s="12"/>
      <c r="Y90" s="13"/>
      <c r="Z90" s="4"/>
      <c r="AA90" s="12"/>
      <c r="AB90" s="13"/>
      <c r="AC90" s="4"/>
      <c r="AD90" s="12"/>
      <c r="AE90" s="13"/>
      <c r="AF90" s="4"/>
      <c r="AG90" s="12"/>
      <c r="AH90" s="13"/>
      <c r="AI90" s="4"/>
      <c r="AJ90" s="18"/>
    </row>
    <row r="91" spans="1:36" ht="19.5">
      <c r="A91" s="18"/>
      <c r="B91" s="10">
        <v>2</v>
      </c>
      <c r="C91" s="100">
        <f t="shared" si="8"/>
        <v>17</v>
      </c>
      <c r="D91" s="89">
        <f t="shared" si="9"/>
        <v>17</v>
      </c>
      <c r="E91" s="10" t="s">
        <v>354</v>
      </c>
      <c r="F91" s="1" t="s">
        <v>355</v>
      </c>
      <c r="G91" s="10" t="s">
        <v>356</v>
      </c>
      <c r="H91" s="10" t="s">
        <v>140</v>
      </c>
      <c r="I91" s="1" t="s">
        <v>357</v>
      </c>
      <c r="J91" s="1">
        <v>1985</v>
      </c>
      <c r="K91" s="12" t="s">
        <v>111</v>
      </c>
      <c r="L91" s="142" t="s">
        <v>295</v>
      </c>
      <c r="M91" s="143">
        <v>0</v>
      </c>
      <c r="N91" s="144" t="s">
        <v>295</v>
      </c>
      <c r="O91" s="12">
        <v>2</v>
      </c>
      <c r="P91" s="13">
        <v>17</v>
      </c>
      <c r="Q91" s="4">
        <v>25</v>
      </c>
      <c r="R91" s="12"/>
      <c r="S91" s="13"/>
      <c r="T91" s="4"/>
      <c r="U91" s="12"/>
      <c r="V91" s="13"/>
      <c r="W91" s="4"/>
      <c r="X91" s="12"/>
      <c r="Y91" s="13"/>
      <c r="Z91" s="4"/>
      <c r="AA91" s="12"/>
      <c r="AB91" s="13"/>
      <c r="AC91" s="4"/>
      <c r="AD91" s="12"/>
      <c r="AE91" s="13"/>
      <c r="AF91" s="4"/>
      <c r="AG91" s="12"/>
      <c r="AH91" s="13"/>
      <c r="AI91" s="4"/>
      <c r="AJ91" s="18"/>
    </row>
    <row r="92" spans="1:36" ht="19.5">
      <c r="A92" s="18"/>
      <c r="B92" s="10">
        <v>3</v>
      </c>
      <c r="C92" s="100">
        <f t="shared" si="8"/>
        <v>15</v>
      </c>
      <c r="D92" s="89">
        <f t="shared" si="9"/>
        <v>15</v>
      </c>
      <c r="E92" s="10" t="s">
        <v>17</v>
      </c>
      <c r="F92" s="1" t="s">
        <v>52</v>
      </c>
      <c r="G92" s="10" t="s">
        <v>14</v>
      </c>
      <c r="H92" s="1" t="s">
        <v>86</v>
      </c>
      <c r="I92" s="46" t="s">
        <v>187</v>
      </c>
      <c r="J92" s="1">
        <v>1963</v>
      </c>
      <c r="K92" s="12" t="s">
        <v>111</v>
      </c>
      <c r="L92" s="12">
        <v>3</v>
      </c>
      <c r="M92" s="13">
        <v>15</v>
      </c>
      <c r="N92" s="4">
        <v>52</v>
      </c>
      <c r="O92" s="142" t="s">
        <v>295</v>
      </c>
      <c r="P92" s="143">
        <v>0</v>
      </c>
      <c r="Q92" s="144" t="s">
        <v>295</v>
      </c>
      <c r="R92" s="12"/>
      <c r="S92" s="13"/>
      <c r="T92" s="4"/>
      <c r="U92" s="12"/>
      <c r="V92" s="13"/>
      <c r="W92" s="4"/>
      <c r="X92" s="12"/>
      <c r="Y92" s="13"/>
      <c r="Z92" s="4"/>
      <c r="AA92" s="12"/>
      <c r="AB92" s="13"/>
      <c r="AC92" s="4"/>
      <c r="AD92" s="12"/>
      <c r="AE92" s="13"/>
      <c r="AF92" s="4"/>
      <c r="AG92" s="12"/>
      <c r="AH92" s="13"/>
      <c r="AI92" s="4"/>
      <c r="AJ92" s="18"/>
    </row>
    <row r="93" spans="1:36" ht="19.5">
      <c r="A93" s="18"/>
      <c r="B93" s="10">
        <v>4</v>
      </c>
      <c r="C93" s="100">
        <f t="shared" si="8"/>
        <v>13</v>
      </c>
      <c r="D93" s="89">
        <f t="shared" si="9"/>
        <v>13</v>
      </c>
      <c r="E93" s="51" t="s">
        <v>130</v>
      </c>
      <c r="F93" s="1" t="s">
        <v>131</v>
      </c>
      <c r="G93" s="10" t="s">
        <v>14</v>
      </c>
      <c r="H93" s="1" t="s">
        <v>86</v>
      </c>
      <c r="I93" s="1" t="s">
        <v>132</v>
      </c>
      <c r="J93" s="1">
        <v>1988</v>
      </c>
      <c r="K93" s="12" t="s">
        <v>111</v>
      </c>
      <c r="L93" s="12">
        <v>4</v>
      </c>
      <c r="M93" s="13">
        <v>13</v>
      </c>
      <c r="N93" s="4">
        <v>63</v>
      </c>
      <c r="O93" s="142" t="s">
        <v>295</v>
      </c>
      <c r="P93" s="143">
        <v>0</v>
      </c>
      <c r="Q93" s="144" t="s">
        <v>295</v>
      </c>
      <c r="R93" s="12"/>
      <c r="S93" s="13"/>
      <c r="T93" s="4"/>
      <c r="U93" s="12"/>
      <c r="V93" s="13"/>
      <c r="W93" s="4"/>
      <c r="X93" s="12"/>
      <c r="Y93" s="13"/>
      <c r="Z93" s="4"/>
      <c r="AA93" s="12"/>
      <c r="AB93" s="13"/>
      <c r="AC93" s="4"/>
      <c r="AD93" s="12"/>
      <c r="AE93" s="13"/>
      <c r="AF93" s="4"/>
      <c r="AG93" s="12"/>
      <c r="AH93" s="13"/>
      <c r="AI93" s="4"/>
      <c r="AJ93" s="18"/>
    </row>
    <row r="94" spans="1:36" ht="19.5">
      <c r="A94" s="18"/>
      <c r="B94" s="10">
        <v>5</v>
      </c>
      <c r="C94" s="100">
        <f t="shared" si="8"/>
        <v>24</v>
      </c>
      <c r="D94" s="89">
        <f t="shared" si="9"/>
        <v>13</v>
      </c>
      <c r="E94" s="10" t="s">
        <v>66</v>
      </c>
      <c r="F94" s="10" t="s">
        <v>40</v>
      </c>
      <c r="G94" s="10" t="s">
        <v>14</v>
      </c>
      <c r="H94" s="10" t="s">
        <v>86</v>
      </c>
      <c r="I94" s="10" t="s">
        <v>184</v>
      </c>
      <c r="J94" s="10">
        <v>1968</v>
      </c>
      <c r="K94" s="12" t="s">
        <v>111</v>
      </c>
      <c r="L94" s="12">
        <v>5</v>
      </c>
      <c r="M94" s="13">
        <v>11</v>
      </c>
      <c r="N94" s="4">
        <v>74</v>
      </c>
      <c r="O94" s="12">
        <v>4</v>
      </c>
      <c r="P94" s="13">
        <v>13</v>
      </c>
      <c r="Q94" s="4">
        <v>33</v>
      </c>
      <c r="R94" s="12"/>
      <c r="S94" s="13"/>
      <c r="T94" s="4"/>
      <c r="U94" s="12"/>
      <c r="V94" s="13"/>
      <c r="W94" s="4"/>
      <c r="X94" s="12"/>
      <c r="Y94" s="13"/>
      <c r="Z94" s="4"/>
      <c r="AA94" s="12"/>
      <c r="AB94" s="13"/>
      <c r="AC94" s="4"/>
      <c r="AD94" s="12"/>
      <c r="AE94" s="13"/>
      <c r="AF94" s="4"/>
      <c r="AG94" s="12"/>
      <c r="AH94" s="13"/>
      <c r="AI94" s="4"/>
      <c r="AJ94" s="18"/>
    </row>
    <row r="95" spans="1:36" ht="19.5">
      <c r="A95" s="18"/>
      <c r="B95" s="10">
        <v>5</v>
      </c>
      <c r="C95" s="100">
        <f t="shared" si="8"/>
        <v>11</v>
      </c>
      <c r="D95" s="89">
        <f t="shared" si="9"/>
        <v>11</v>
      </c>
      <c r="E95" s="10" t="s">
        <v>324</v>
      </c>
      <c r="F95" s="10" t="s">
        <v>51</v>
      </c>
      <c r="G95" s="10" t="s">
        <v>14</v>
      </c>
      <c r="H95" s="10" t="s">
        <v>86</v>
      </c>
      <c r="I95" s="10" t="s">
        <v>325</v>
      </c>
      <c r="J95" s="10">
        <v>1962</v>
      </c>
      <c r="K95" s="12" t="s">
        <v>111</v>
      </c>
      <c r="L95" s="142" t="s">
        <v>295</v>
      </c>
      <c r="M95" s="143">
        <v>0</v>
      </c>
      <c r="N95" s="144" t="s">
        <v>295</v>
      </c>
      <c r="O95" s="12">
        <v>5</v>
      </c>
      <c r="P95" s="13">
        <v>11</v>
      </c>
      <c r="Q95" s="4">
        <v>37</v>
      </c>
      <c r="R95" s="12"/>
      <c r="S95" s="13"/>
      <c r="T95" s="4"/>
      <c r="U95" s="12"/>
      <c r="V95" s="13"/>
      <c r="W95" s="4"/>
      <c r="X95" s="12"/>
      <c r="Y95" s="13"/>
      <c r="Z95" s="4"/>
      <c r="AA95" s="12"/>
      <c r="AB95" s="13"/>
      <c r="AC95" s="4"/>
      <c r="AD95" s="12"/>
      <c r="AE95" s="13"/>
      <c r="AF95" s="4"/>
      <c r="AG95" s="12"/>
      <c r="AH95" s="13"/>
      <c r="AI95" s="4"/>
      <c r="AJ95" s="18"/>
    </row>
    <row r="96" spans="1:36" ht="19.5">
      <c r="A96" s="18"/>
      <c r="B96" s="10">
        <v>5</v>
      </c>
      <c r="C96" s="100">
        <f t="shared" si="8"/>
        <v>19</v>
      </c>
      <c r="D96" s="89">
        <f t="shared" si="9"/>
        <v>10</v>
      </c>
      <c r="E96" s="10" t="s">
        <v>133</v>
      </c>
      <c r="F96" s="1" t="s">
        <v>134</v>
      </c>
      <c r="G96" s="1" t="s">
        <v>14</v>
      </c>
      <c r="H96" s="1" t="s">
        <v>86</v>
      </c>
      <c r="I96" s="1" t="s">
        <v>135</v>
      </c>
      <c r="J96" s="1">
        <v>1965</v>
      </c>
      <c r="K96" s="2" t="s">
        <v>111</v>
      </c>
      <c r="L96" s="12">
        <v>6</v>
      </c>
      <c r="M96" s="13">
        <v>10</v>
      </c>
      <c r="N96" s="4">
        <v>76</v>
      </c>
      <c r="O96" s="12">
        <v>7</v>
      </c>
      <c r="P96" s="13">
        <v>9</v>
      </c>
      <c r="Q96" s="4">
        <v>43</v>
      </c>
      <c r="R96" s="12"/>
      <c r="S96" s="13"/>
      <c r="T96" s="4"/>
      <c r="U96" s="12"/>
      <c r="V96" s="13"/>
      <c r="W96" s="4"/>
      <c r="X96" s="12"/>
      <c r="Y96" s="13"/>
      <c r="Z96" s="4"/>
      <c r="AA96" s="12"/>
      <c r="AB96" s="13"/>
      <c r="AC96" s="4"/>
      <c r="AD96" s="12"/>
      <c r="AE96" s="13"/>
      <c r="AF96" s="4"/>
      <c r="AG96" s="12"/>
      <c r="AH96" s="13"/>
      <c r="AI96" s="4"/>
      <c r="AJ96" s="18"/>
    </row>
    <row r="97" spans="1:36" ht="19.5">
      <c r="A97" s="18"/>
      <c r="B97" s="10">
        <v>6</v>
      </c>
      <c r="C97" s="100">
        <f t="shared" si="8"/>
        <v>19</v>
      </c>
      <c r="D97" s="89">
        <f t="shared" si="9"/>
        <v>10</v>
      </c>
      <c r="E97" s="51" t="s">
        <v>236</v>
      </c>
      <c r="F97" s="10" t="s">
        <v>237</v>
      </c>
      <c r="G97" s="10" t="s">
        <v>238</v>
      </c>
      <c r="H97" s="10" t="s">
        <v>86</v>
      </c>
      <c r="I97" s="10" t="s">
        <v>239</v>
      </c>
      <c r="J97" s="10">
        <v>1978</v>
      </c>
      <c r="K97" s="12" t="s">
        <v>111</v>
      </c>
      <c r="L97" s="12">
        <v>7</v>
      </c>
      <c r="M97" s="13">
        <v>9</v>
      </c>
      <c r="N97" s="4">
        <v>86</v>
      </c>
      <c r="O97" s="12">
        <v>6</v>
      </c>
      <c r="P97" s="13">
        <v>10</v>
      </c>
      <c r="Q97" s="4">
        <v>41</v>
      </c>
      <c r="R97" s="12"/>
      <c r="S97" s="13"/>
      <c r="T97" s="4"/>
      <c r="U97" s="12"/>
      <c r="V97" s="13"/>
      <c r="W97" s="4"/>
      <c r="X97" s="12"/>
      <c r="Y97" s="13"/>
      <c r="Z97" s="4"/>
      <c r="AA97" s="12"/>
      <c r="AB97" s="13"/>
      <c r="AC97" s="4"/>
      <c r="AD97" s="12"/>
      <c r="AE97" s="13"/>
      <c r="AF97" s="4"/>
      <c r="AG97" s="12"/>
      <c r="AH97" s="13"/>
      <c r="AI97" s="4"/>
      <c r="AJ97" s="18"/>
    </row>
    <row r="98" spans="1:36" ht="19.5">
      <c r="A98" s="18"/>
      <c r="B98" s="10">
        <v>7</v>
      </c>
      <c r="C98" s="100">
        <f t="shared" si="8"/>
        <v>8</v>
      </c>
      <c r="D98" s="89">
        <f t="shared" si="9"/>
        <v>8</v>
      </c>
      <c r="E98" s="10" t="s">
        <v>326</v>
      </c>
      <c r="F98" s="10" t="s">
        <v>358</v>
      </c>
      <c r="G98" s="10" t="s">
        <v>14</v>
      </c>
      <c r="H98" s="10" t="s">
        <v>86</v>
      </c>
      <c r="I98" s="10" t="s">
        <v>328</v>
      </c>
      <c r="J98" s="10">
        <v>1959</v>
      </c>
      <c r="K98" s="12" t="s">
        <v>111</v>
      </c>
      <c r="L98" s="142" t="s">
        <v>295</v>
      </c>
      <c r="M98" s="143">
        <v>0</v>
      </c>
      <c r="N98" s="144" t="s">
        <v>295</v>
      </c>
      <c r="O98" s="12">
        <v>8</v>
      </c>
      <c r="P98" s="13">
        <v>8</v>
      </c>
      <c r="Q98" s="4">
        <v>51</v>
      </c>
      <c r="R98" s="12"/>
      <c r="S98" s="13"/>
      <c r="T98" s="4"/>
      <c r="U98" s="12"/>
      <c r="V98" s="13"/>
      <c r="W98" s="4"/>
      <c r="X98" s="12"/>
      <c r="Y98" s="13"/>
      <c r="Z98" s="4"/>
      <c r="AA98" s="12"/>
      <c r="AB98" s="13"/>
      <c r="AC98" s="4"/>
      <c r="AD98" s="12"/>
      <c r="AE98" s="13"/>
      <c r="AF98" s="4"/>
      <c r="AG98" s="12"/>
      <c r="AH98" s="13"/>
      <c r="AI98" s="4"/>
      <c r="AJ98" s="18"/>
    </row>
    <row r="99" spans="1:36" ht="19.5">
      <c r="A99" s="18"/>
      <c r="B99" s="10">
        <v>8</v>
      </c>
      <c r="C99" s="100">
        <f t="shared" si="8"/>
        <v>8</v>
      </c>
      <c r="D99" s="89">
        <f t="shared" si="9"/>
        <v>8</v>
      </c>
      <c r="E99" s="10" t="s">
        <v>152</v>
      </c>
      <c r="F99" s="10" t="s">
        <v>79</v>
      </c>
      <c r="G99" s="1" t="s">
        <v>146</v>
      </c>
      <c r="H99" s="10" t="s">
        <v>140</v>
      </c>
      <c r="I99" s="10" t="s">
        <v>153</v>
      </c>
      <c r="J99" s="10">
        <v>1972</v>
      </c>
      <c r="K99" s="12" t="s">
        <v>111</v>
      </c>
      <c r="L99" s="12">
        <v>8</v>
      </c>
      <c r="M99" s="13">
        <v>8</v>
      </c>
      <c r="N99" s="4">
        <v>105</v>
      </c>
      <c r="O99" s="142" t="s">
        <v>295</v>
      </c>
      <c r="P99" s="143">
        <v>0</v>
      </c>
      <c r="Q99" s="144" t="s">
        <v>295</v>
      </c>
      <c r="R99" s="12"/>
      <c r="S99" s="13"/>
      <c r="T99" s="4"/>
      <c r="U99" s="12"/>
      <c r="V99" s="13"/>
      <c r="W99" s="4"/>
      <c r="X99" s="12"/>
      <c r="Y99" s="13"/>
      <c r="Z99" s="4"/>
      <c r="AA99" s="12"/>
      <c r="AB99" s="13"/>
      <c r="AC99" s="4"/>
      <c r="AD99" s="12"/>
      <c r="AE99" s="13"/>
      <c r="AF99" s="4"/>
      <c r="AG99" s="12"/>
      <c r="AH99" s="13"/>
      <c r="AI99" s="4"/>
      <c r="AJ99" s="18"/>
    </row>
    <row r="100" spans="1:36" ht="19.5">
      <c r="A100" s="18"/>
      <c r="B100" s="10">
        <v>9</v>
      </c>
      <c r="C100" s="100">
        <f t="shared" si="8"/>
        <v>7</v>
      </c>
      <c r="D100" s="89">
        <f t="shared" si="9"/>
        <v>7</v>
      </c>
      <c r="E100" s="37" t="s">
        <v>274</v>
      </c>
      <c r="F100" s="39" t="s">
        <v>225</v>
      </c>
      <c r="G100" s="37" t="s">
        <v>24</v>
      </c>
      <c r="H100" s="37" t="s">
        <v>86</v>
      </c>
      <c r="I100" s="39" t="s">
        <v>275</v>
      </c>
      <c r="J100" s="39">
        <v>1997</v>
      </c>
      <c r="K100" s="37" t="s">
        <v>111</v>
      </c>
      <c r="L100" s="12">
        <v>9</v>
      </c>
      <c r="M100" s="13">
        <v>7</v>
      </c>
      <c r="N100" s="4">
        <v>60</v>
      </c>
      <c r="O100" s="142" t="s">
        <v>295</v>
      </c>
      <c r="P100" s="143">
        <v>0</v>
      </c>
      <c r="Q100" s="144" t="s">
        <v>295</v>
      </c>
      <c r="R100" s="12"/>
      <c r="S100" s="13"/>
      <c r="T100" s="4"/>
      <c r="U100" s="12"/>
      <c r="V100" s="13"/>
      <c r="W100" s="4"/>
      <c r="X100" s="12"/>
      <c r="Y100" s="13"/>
      <c r="Z100" s="4"/>
      <c r="AA100" s="12"/>
      <c r="AB100" s="13"/>
      <c r="AC100" s="4"/>
      <c r="AD100" s="12"/>
      <c r="AE100" s="13"/>
      <c r="AF100" s="4"/>
      <c r="AG100" s="12"/>
      <c r="AH100" s="13"/>
      <c r="AI100" s="4"/>
      <c r="AJ100" s="18"/>
    </row>
    <row r="101" spans="1:36" ht="19.5">
      <c r="A101" s="18"/>
      <c r="B101" s="26">
        <v>10</v>
      </c>
      <c r="C101" s="101">
        <f t="shared" si="8"/>
        <v>0</v>
      </c>
      <c r="D101" s="88">
        <f t="shared" si="9"/>
        <v>0</v>
      </c>
      <c r="E101" s="26" t="s">
        <v>274</v>
      </c>
      <c r="F101" s="34" t="s">
        <v>151</v>
      </c>
      <c r="G101" s="26" t="s">
        <v>24</v>
      </c>
      <c r="H101" s="26" t="s">
        <v>86</v>
      </c>
      <c r="I101" s="34" t="s">
        <v>276</v>
      </c>
      <c r="J101" s="34">
        <v>1961</v>
      </c>
      <c r="K101" s="28" t="s">
        <v>111</v>
      </c>
      <c r="L101" s="28" t="s">
        <v>277</v>
      </c>
      <c r="M101" s="29">
        <v>0</v>
      </c>
      <c r="N101" s="30" t="s">
        <v>277</v>
      </c>
      <c r="O101" s="146" t="s">
        <v>295</v>
      </c>
      <c r="P101" s="147">
        <v>0</v>
      </c>
      <c r="Q101" s="148" t="s">
        <v>295</v>
      </c>
      <c r="R101" s="28"/>
      <c r="S101" s="29"/>
      <c r="T101" s="30"/>
      <c r="U101" s="28"/>
      <c r="V101" s="29"/>
      <c r="W101" s="30"/>
      <c r="X101" s="28"/>
      <c r="Y101" s="29"/>
      <c r="Z101" s="30"/>
      <c r="AA101" s="28"/>
      <c r="AB101" s="29"/>
      <c r="AC101" s="30"/>
      <c r="AD101" s="28"/>
      <c r="AE101" s="29"/>
      <c r="AF101" s="30"/>
      <c r="AG101" s="28"/>
      <c r="AH101" s="29"/>
      <c r="AI101" s="30"/>
      <c r="AJ101" s="18"/>
    </row>
    <row r="102" spans="1:36" ht="19.5">
      <c r="A102" s="18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19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18"/>
    </row>
    <row r="103" spans="1:36" ht="30" customHeight="1">
      <c r="A103" s="18"/>
      <c r="B103" s="208" t="s">
        <v>73</v>
      </c>
      <c r="C103" s="208"/>
      <c r="D103" s="208"/>
      <c r="E103" s="208"/>
      <c r="F103" s="208"/>
      <c r="G103" s="208"/>
      <c r="H103" s="208"/>
      <c r="I103" s="208"/>
      <c r="J103" s="208"/>
      <c r="K103" s="208"/>
      <c r="L103" s="158" t="s">
        <v>211</v>
      </c>
      <c r="M103" s="159"/>
      <c r="N103" s="160"/>
      <c r="O103" s="158" t="s">
        <v>214</v>
      </c>
      <c r="P103" s="159"/>
      <c r="Q103" s="160"/>
      <c r="R103" s="158" t="s">
        <v>215</v>
      </c>
      <c r="S103" s="159"/>
      <c r="T103" s="160"/>
      <c r="U103" s="158" t="s">
        <v>216</v>
      </c>
      <c r="V103" s="159"/>
      <c r="W103" s="160"/>
      <c r="X103" s="158" t="s">
        <v>217</v>
      </c>
      <c r="Y103" s="159"/>
      <c r="Z103" s="160"/>
      <c r="AA103" s="158" t="s">
        <v>218</v>
      </c>
      <c r="AB103" s="159"/>
      <c r="AC103" s="160"/>
      <c r="AD103" s="158" t="s">
        <v>219</v>
      </c>
      <c r="AE103" s="159"/>
      <c r="AF103" s="160"/>
      <c r="AG103" s="158" t="s">
        <v>220</v>
      </c>
      <c r="AH103" s="159"/>
      <c r="AI103" s="160"/>
      <c r="AJ103" s="18"/>
    </row>
    <row r="104" spans="1:36" ht="20.100000000000001" customHeight="1">
      <c r="A104" s="18"/>
      <c r="B104" s="32" t="s">
        <v>78</v>
      </c>
      <c r="C104" s="32" t="s">
        <v>76</v>
      </c>
      <c r="D104" s="32" t="s">
        <v>77</v>
      </c>
      <c r="E104" s="33" t="s">
        <v>0</v>
      </c>
      <c r="F104" s="33" t="s">
        <v>1</v>
      </c>
      <c r="G104" s="33" t="s">
        <v>11</v>
      </c>
      <c r="H104" s="33" t="s">
        <v>85</v>
      </c>
      <c r="I104" s="33" t="s">
        <v>2</v>
      </c>
      <c r="J104" s="33"/>
      <c r="K104" s="33" t="s">
        <v>7</v>
      </c>
      <c r="L104" s="33" t="s">
        <v>74</v>
      </c>
      <c r="M104" s="33" t="s">
        <v>75</v>
      </c>
      <c r="N104" s="33" t="s">
        <v>67</v>
      </c>
      <c r="O104" s="33" t="s">
        <v>74</v>
      </c>
      <c r="P104" s="33" t="s">
        <v>75</v>
      </c>
      <c r="Q104" s="33" t="s">
        <v>67</v>
      </c>
      <c r="R104" s="33" t="s">
        <v>74</v>
      </c>
      <c r="S104" s="33" t="s">
        <v>75</v>
      </c>
      <c r="T104" s="33" t="s">
        <v>67</v>
      </c>
      <c r="U104" s="33" t="s">
        <v>74</v>
      </c>
      <c r="V104" s="33" t="s">
        <v>75</v>
      </c>
      <c r="W104" s="33" t="s">
        <v>67</v>
      </c>
      <c r="X104" s="33" t="s">
        <v>74</v>
      </c>
      <c r="Y104" s="33" t="s">
        <v>75</v>
      </c>
      <c r="Z104" s="33" t="s">
        <v>67</v>
      </c>
      <c r="AA104" s="33" t="s">
        <v>74</v>
      </c>
      <c r="AB104" s="33" t="s">
        <v>75</v>
      </c>
      <c r="AC104" s="33" t="s">
        <v>67</v>
      </c>
      <c r="AD104" s="33" t="s">
        <v>74</v>
      </c>
      <c r="AE104" s="33" t="s">
        <v>75</v>
      </c>
      <c r="AF104" s="33" t="s">
        <v>67</v>
      </c>
      <c r="AG104" s="33" t="s">
        <v>74</v>
      </c>
      <c r="AH104" s="33" t="s">
        <v>75</v>
      </c>
      <c r="AI104" s="33" t="s">
        <v>67</v>
      </c>
      <c r="AJ104" s="18"/>
    </row>
    <row r="105" spans="1:36" ht="19.5">
      <c r="A105" s="18"/>
      <c r="B105" s="10">
        <v>1</v>
      </c>
      <c r="C105" s="100">
        <f t="shared" ref="C105:C123" si="10">M105+P105+S105+V105+Y105+AB105+AE105+AH105</f>
        <v>40</v>
      </c>
      <c r="D105" s="89">
        <f t="shared" ref="D105:D123" si="11">C105-MINA(M105,P105,S105,V105,Y105,AB105,AE105,AH105)</f>
        <v>20</v>
      </c>
      <c r="E105" s="51" t="s">
        <v>240</v>
      </c>
      <c r="F105" s="1" t="s">
        <v>241</v>
      </c>
      <c r="G105" s="1" t="s">
        <v>24</v>
      </c>
      <c r="H105" s="1" t="s">
        <v>86</v>
      </c>
      <c r="I105" s="1" t="s">
        <v>242</v>
      </c>
      <c r="J105" s="1">
        <v>1981</v>
      </c>
      <c r="K105" s="2" t="s">
        <v>57</v>
      </c>
      <c r="L105" s="12">
        <v>1</v>
      </c>
      <c r="M105" s="13">
        <v>20</v>
      </c>
      <c r="N105" s="4">
        <v>12</v>
      </c>
      <c r="O105" s="12">
        <v>1</v>
      </c>
      <c r="P105" s="13">
        <v>20</v>
      </c>
      <c r="Q105" s="4">
        <v>13</v>
      </c>
      <c r="R105" s="12"/>
      <c r="S105" s="13"/>
      <c r="T105" s="4"/>
      <c r="U105" s="12"/>
      <c r="V105" s="13"/>
      <c r="W105" s="4"/>
      <c r="X105" s="12"/>
      <c r="Y105" s="13"/>
      <c r="Z105" s="4"/>
      <c r="AA105" s="12"/>
      <c r="AB105" s="13"/>
      <c r="AC105" s="4"/>
      <c r="AD105" s="12"/>
      <c r="AE105" s="13"/>
      <c r="AF105" s="4"/>
      <c r="AG105" s="12"/>
      <c r="AH105" s="13"/>
      <c r="AI105" s="4"/>
      <c r="AJ105" s="18"/>
    </row>
    <row r="106" spans="1:36" ht="19.5">
      <c r="A106" s="18"/>
      <c r="B106" s="10">
        <v>2</v>
      </c>
      <c r="C106" s="100">
        <f t="shared" si="10"/>
        <v>24</v>
      </c>
      <c r="D106" s="89">
        <f t="shared" si="11"/>
        <v>17</v>
      </c>
      <c r="E106" s="10" t="s">
        <v>60</v>
      </c>
      <c r="F106" s="1" t="s">
        <v>26</v>
      </c>
      <c r="G106" s="1" t="s">
        <v>14</v>
      </c>
      <c r="H106" s="1" t="s">
        <v>86</v>
      </c>
      <c r="I106" s="1" t="s">
        <v>161</v>
      </c>
      <c r="J106" s="1">
        <v>1960</v>
      </c>
      <c r="K106" s="2" t="s">
        <v>57</v>
      </c>
      <c r="L106" s="12">
        <v>2</v>
      </c>
      <c r="M106" s="13">
        <v>17</v>
      </c>
      <c r="N106" s="4">
        <v>19</v>
      </c>
      <c r="O106" s="12">
        <v>9</v>
      </c>
      <c r="P106" s="13">
        <v>7</v>
      </c>
      <c r="Q106" s="4">
        <v>43</v>
      </c>
      <c r="R106" s="12"/>
      <c r="S106" s="13"/>
      <c r="T106" s="4"/>
      <c r="U106" s="12"/>
      <c r="V106" s="13"/>
      <c r="W106" s="4"/>
      <c r="X106" s="12"/>
      <c r="Y106" s="13"/>
      <c r="Z106" s="4"/>
      <c r="AA106" s="12"/>
      <c r="AB106" s="13"/>
      <c r="AC106" s="4"/>
      <c r="AD106" s="12"/>
      <c r="AE106" s="13"/>
      <c r="AF106" s="4"/>
      <c r="AG106" s="12"/>
      <c r="AH106" s="13"/>
      <c r="AI106" s="4"/>
      <c r="AJ106" s="18"/>
    </row>
    <row r="107" spans="1:36" ht="20.100000000000001" customHeight="1">
      <c r="A107" s="18"/>
      <c r="B107" s="10">
        <v>3</v>
      </c>
      <c r="C107" s="100">
        <f t="shared" si="10"/>
        <v>28</v>
      </c>
      <c r="D107" s="89">
        <f t="shared" si="11"/>
        <v>17</v>
      </c>
      <c r="E107" s="10" t="s">
        <v>159</v>
      </c>
      <c r="F107" s="1" t="s">
        <v>29</v>
      </c>
      <c r="G107" s="1" t="s">
        <v>146</v>
      </c>
      <c r="H107" s="1" t="s">
        <v>140</v>
      </c>
      <c r="I107" s="1" t="s">
        <v>265</v>
      </c>
      <c r="J107" s="1">
        <v>1966</v>
      </c>
      <c r="K107" s="2" t="s">
        <v>57</v>
      </c>
      <c r="L107" s="12">
        <v>5</v>
      </c>
      <c r="M107" s="13">
        <v>11</v>
      </c>
      <c r="N107" s="4">
        <v>22</v>
      </c>
      <c r="O107" s="12">
        <v>2</v>
      </c>
      <c r="P107" s="13">
        <v>17</v>
      </c>
      <c r="Q107" s="4">
        <v>15</v>
      </c>
      <c r="R107" s="12"/>
      <c r="S107" s="13"/>
      <c r="T107" s="4"/>
      <c r="U107" s="12"/>
      <c r="V107" s="13"/>
      <c r="W107" s="4"/>
      <c r="X107" s="12"/>
      <c r="Y107" s="13"/>
      <c r="Z107" s="4"/>
      <c r="AA107" s="12"/>
      <c r="AB107" s="13"/>
      <c r="AC107" s="4"/>
      <c r="AD107" s="12"/>
      <c r="AE107" s="13"/>
      <c r="AF107" s="4"/>
      <c r="AG107" s="12"/>
      <c r="AH107" s="13"/>
      <c r="AI107" s="4"/>
      <c r="AJ107" s="18"/>
    </row>
    <row r="108" spans="1:36" ht="20.100000000000001" customHeight="1">
      <c r="A108" s="18"/>
      <c r="B108" s="10">
        <v>4</v>
      </c>
      <c r="C108" s="100">
        <f t="shared" si="10"/>
        <v>24</v>
      </c>
      <c r="D108" s="89">
        <f t="shared" si="11"/>
        <v>15</v>
      </c>
      <c r="E108" s="10" t="s">
        <v>42</v>
      </c>
      <c r="F108" s="1" t="s">
        <v>62</v>
      </c>
      <c r="G108" s="1" t="s">
        <v>24</v>
      </c>
      <c r="H108" s="1" t="s">
        <v>86</v>
      </c>
      <c r="I108" s="1" t="s">
        <v>160</v>
      </c>
      <c r="J108" s="1">
        <v>1960</v>
      </c>
      <c r="K108" s="2" t="s">
        <v>57</v>
      </c>
      <c r="L108" s="12">
        <v>3</v>
      </c>
      <c r="M108" s="13">
        <v>15</v>
      </c>
      <c r="N108" s="4">
        <v>19</v>
      </c>
      <c r="O108" s="12">
        <v>7</v>
      </c>
      <c r="P108" s="13">
        <v>9</v>
      </c>
      <c r="Q108" s="4">
        <v>34</v>
      </c>
      <c r="R108" s="12"/>
      <c r="S108" s="13"/>
      <c r="T108" s="4"/>
      <c r="U108" s="12"/>
      <c r="V108" s="13"/>
      <c r="W108" s="4"/>
      <c r="X108" s="12"/>
      <c r="Y108" s="13"/>
      <c r="Z108" s="4"/>
      <c r="AA108" s="12"/>
      <c r="AB108" s="13"/>
      <c r="AC108" s="4"/>
      <c r="AD108" s="12"/>
      <c r="AE108" s="13"/>
      <c r="AF108" s="4"/>
      <c r="AG108" s="12"/>
      <c r="AH108" s="13"/>
      <c r="AI108" s="4"/>
      <c r="AJ108" s="18"/>
    </row>
    <row r="109" spans="1:36" ht="19.5">
      <c r="A109" s="18"/>
      <c r="B109" s="10">
        <v>5</v>
      </c>
      <c r="C109" s="100">
        <f t="shared" si="10"/>
        <v>24</v>
      </c>
      <c r="D109" s="89">
        <f t="shared" si="11"/>
        <v>15</v>
      </c>
      <c r="E109" s="42" t="s">
        <v>27</v>
      </c>
      <c r="F109" s="43" t="s">
        <v>116</v>
      </c>
      <c r="G109" s="43" t="s">
        <v>21</v>
      </c>
      <c r="H109" s="43" t="s">
        <v>86</v>
      </c>
      <c r="I109" s="43" t="s">
        <v>117</v>
      </c>
      <c r="J109" s="43">
        <v>2002</v>
      </c>
      <c r="K109" s="44" t="s">
        <v>57</v>
      </c>
      <c r="L109" s="12">
        <v>7</v>
      </c>
      <c r="M109" s="13">
        <v>9</v>
      </c>
      <c r="N109" s="4">
        <v>30</v>
      </c>
      <c r="O109" s="12">
        <v>3</v>
      </c>
      <c r="P109" s="13">
        <v>15</v>
      </c>
      <c r="Q109" s="4">
        <v>21</v>
      </c>
      <c r="R109" s="12"/>
      <c r="S109" s="13"/>
      <c r="T109" s="4"/>
      <c r="U109" s="12"/>
      <c r="V109" s="13"/>
      <c r="W109" s="4"/>
      <c r="X109" s="12"/>
      <c r="Y109" s="13"/>
      <c r="Z109" s="4"/>
      <c r="AA109" s="12"/>
      <c r="AB109" s="13"/>
      <c r="AC109" s="4"/>
      <c r="AD109" s="12"/>
      <c r="AE109" s="13"/>
      <c r="AF109" s="4"/>
      <c r="AG109" s="12"/>
      <c r="AH109" s="13"/>
      <c r="AI109" s="4"/>
      <c r="AJ109" s="18"/>
    </row>
    <row r="110" spans="1:36" ht="19.5">
      <c r="A110" s="18"/>
      <c r="B110" s="10">
        <v>6</v>
      </c>
      <c r="C110" s="100">
        <f t="shared" si="10"/>
        <v>13</v>
      </c>
      <c r="D110" s="89">
        <f t="shared" si="11"/>
        <v>13</v>
      </c>
      <c r="E110" s="51" t="s">
        <v>245</v>
      </c>
      <c r="F110" s="1" t="s">
        <v>246</v>
      </c>
      <c r="G110" s="1" t="s">
        <v>24</v>
      </c>
      <c r="H110" s="1" t="s">
        <v>86</v>
      </c>
      <c r="I110" s="1" t="s">
        <v>247</v>
      </c>
      <c r="J110" s="1">
        <v>1965</v>
      </c>
      <c r="K110" s="2" t="s">
        <v>57</v>
      </c>
      <c r="L110" s="12">
        <v>4</v>
      </c>
      <c r="M110" s="13">
        <v>13</v>
      </c>
      <c r="N110" s="4">
        <v>22</v>
      </c>
      <c r="O110" s="142" t="s">
        <v>295</v>
      </c>
      <c r="P110" s="143">
        <v>0</v>
      </c>
      <c r="Q110" s="144" t="s">
        <v>295</v>
      </c>
      <c r="R110" s="12"/>
      <c r="S110" s="13"/>
      <c r="T110" s="4"/>
      <c r="U110" s="12"/>
      <c r="V110" s="13"/>
      <c r="W110" s="4"/>
      <c r="X110" s="12"/>
      <c r="Y110" s="13"/>
      <c r="Z110" s="4"/>
      <c r="AA110" s="12"/>
      <c r="AB110" s="13"/>
      <c r="AC110" s="4"/>
      <c r="AD110" s="12"/>
      <c r="AE110" s="13"/>
      <c r="AF110" s="4"/>
      <c r="AG110" s="12"/>
      <c r="AH110" s="13"/>
      <c r="AI110" s="4"/>
      <c r="AJ110" s="18"/>
    </row>
    <row r="111" spans="1:36" ht="19.5">
      <c r="A111" s="18"/>
      <c r="B111" s="10">
        <v>7</v>
      </c>
      <c r="C111" s="100">
        <f t="shared" si="10"/>
        <v>23</v>
      </c>
      <c r="D111" s="89">
        <f t="shared" si="11"/>
        <v>13</v>
      </c>
      <c r="E111" s="37" t="s">
        <v>243</v>
      </c>
      <c r="F111" s="39" t="s">
        <v>244</v>
      </c>
      <c r="G111" s="39" t="s">
        <v>14</v>
      </c>
      <c r="H111" s="39" t="s">
        <v>86</v>
      </c>
      <c r="I111" s="39" t="s">
        <v>248</v>
      </c>
      <c r="J111" s="39">
        <v>1997</v>
      </c>
      <c r="K111" s="40" t="s">
        <v>57</v>
      </c>
      <c r="L111" s="12">
        <v>6</v>
      </c>
      <c r="M111" s="13">
        <v>10</v>
      </c>
      <c r="N111" s="4">
        <v>23</v>
      </c>
      <c r="O111" s="12">
        <v>4</v>
      </c>
      <c r="P111" s="13">
        <v>13</v>
      </c>
      <c r="Q111" s="4">
        <v>28</v>
      </c>
      <c r="R111" s="12"/>
      <c r="S111" s="13"/>
      <c r="T111" s="4"/>
      <c r="U111" s="12"/>
      <c r="V111" s="13"/>
      <c r="W111" s="4"/>
      <c r="X111" s="12"/>
      <c r="Y111" s="13"/>
      <c r="Z111" s="4"/>
      <c r="AA111" s="12"/>
      <c r="AB111" s="13"/>
      <c r="AC111" s="4"/>
      <c r="AD111" s="12"/>
      <c r="AE111" s="13"/>
      <c r="AF111" s="4"/>
      <c r="AG111" s="12"/>
      <c r="AH111" s="13"/>
      <c r="AI111" s="4"/>
      <c r="AJ111" s="18"/>
    </row>
    <row r="112" spans="1:36" ht="19.5">
      <c r="A112" s="18"/>
      <c r="B112" s="10">
        <v>8</v>
      </c>
      <c r="C112" s="100">
        <f t="shared" si="10"/>
        <v>17</v>
      </c>
      <c r="D112" s="89">
        <f t="shared" si="11"/>
        <v>11</v>
      </c>
      <c r="E112" s="10" t="s">
        <v>61</v>
      </c>
      <c r="F112" s="1" t="s">
        <v>51</v>
      </c>
      <c r="G112" s="1" t="s">
        <v>14</v>
      </c>
      <c r="H112" s="1" t="s">
        <v>86</v>
      </c>
      <c r="I112" s="1" t="s">
        <v>63</v>
      </c>
      <c r="J112" s="1">
        <v>1961</v>
      </c>
      <c r="K112" s="2" t="s">
        <v>57</v>
      </c>
      <c r="L112" s="12">
        <v>10</v>
      </c>
      <c r="M112" s="13">
        <v>6</v>
      </c>
      <c r="N112" s="4">
        <v>44</v>
      </c>
      <c r="O112" s="12">
        <v>5</v>
      </c>
      <c r="P112" s="13">
        <v>11</v>
      </c>
      <c r="Q112" s="4">
        <v>29</v>
      </c>
      <c r="R112" s="12"/>
      <c r="S112" s="13"/>
      <c r="T112" s="4"/>
      <c r="U112" s="12"/>
      <c r="V112" s="13"/>
      <c r="W112" s="4"/>
      <c r="X112" s="12"/>
      <c r="Y112" s="13"/>
      <c r="Z112" s="4"/>
      <c r="AA112" s="12"/>
      <c r="AB112" s="13"/>
      <c r="AC112" s="4"/>
      <c r="AD112" s="12"/>
      <c r="AE112" s="13"/>
      <c r="AF112" s="4"/>
      <c r="AG112" s="12"/>
      <c r="AH112" s="13"/>
      <c r="AI112" s="4"/>
      <c r="AJ112" s="18"/>
    </row>
    <row r="113" spans="1:36" ht="19.5">
      <c r="A113" s="18"/>
      <c r="B113" s="10">
        <v>9</v>
      </c>
      <c r="C113" s="100">
        <f t="shared" si="10"/>
        <v>10</v>
      </c>
      <c r="D113" s="89">
        <f t="shared" si="11"/>
        <v>10</v>
      </c>
      <c r="E113" s="138" t="s">
        <v>338</v>
      </c>
      <c r="F113" s="136" t="s">
        <v>330</v>
      </c>
      <c r="G113" s="136" t="s">
        <v>21</v>
      </c>
      <c r="H113" s="136" t="s">
        <v>86</v>
      </c>
      <c r="I113" s="136" t="s">
        <v>311</v>
      </c>
      <c r="J113" s="1"/>
      <c r="K113" s="2" t="s">
        <v>57</v>
      </c>
      <c r="L113" s="142" t="s">
        <v>295</v>
      </c>
      <c r="M113" s="143">
        <v>0</v>
      </c>
      <c r="N113" s="144" t="s">
        <v>295</v>
      </c>
      <c r="O113" s="12">
        <v>6</v>
      </c>
      <c r="P113" s="13">
        <v>10</v>
      </c>
      <c r="Q113" s="4">
        <v>34</v>
      </c>
      <c r="R113" s="12"/>
      <c r="S113" s="13"/>
      <c r="T113" s="4"/>
      <c r="U113" s="12"/>
      <c r="V113" s="13"/>
      <c r="W113" s="4"/>
      <c r="X113" s="12"/>
      <c r="Y113" s="13"/>
      <c r="Z113" s="4"/>
      <c r="AA113" s="12"/>
      <c r="AB113" s="13"/>
      <c r="AC113" s="4"/>
      <c r="AD113" s="12"/>
      <c r="AE113" s="13"/>
      <c r="AF113" s="4"/>
      <c r="AG113" s="12"/>
      <c r="AH113" s="13"/>
      <c r="AI113" s="4"/>
      <c r="AJ113" s="18"/>
    </row>
    <row r="114" spans="1:36" ht="19.5">
      <c r="A114" s="18"/>
      <c r="B114" s="10">
        <v>10</v>
      </c>
      <c r="C114" s="100">
        <f t="shared" si="10"/>
        <v>16</v>
      </c>
      <c r="D114" s="89">
        <f t="shared" si="11"/>
        <v>8</v>
      </c>
      <c r="E114" s="37" t="s">
        <v>60</v>
      </c>
      <c r="F114" s="39" t="s">
        <v>114</v>
      </c>
      <c r="G114" s="39" t="s">
        <v>14</v>
      </c>
      <c r="H114" s="39" t="s">
        <v>86</v>
      </c>
      <c r="I114" s="39" t="s">
        <v>115</v>
      </c>
      <c r="J114" s="39">
        <v>1997</v>
      </c>
      <c r="K114" s="40" t="s">
        <v>57</v>
      </c>
      <c r="L114" s="12">
        <v>8</v>
      </c>
      <c r="M114" s="13">
        <v>8</v>
      </c>
      <c r="N114" s="4">
        <v>34</v>
      </c>
      <c r="O114" s="12">
        <v>8</v>
      </c>
      <c r="P114" s="13">
        <v>8</v>
      </c>
      <c r="Q114" s="4">
        <v>38</v>
      </c>
      <c r="R114" s="12"/>
      <c r="S114" s="13"/>
      <c r="T114" s="4"/>
      <c r="U114" s="12"/>
      <c r="V114" s="13"/>
      <c r="W114" s="4"/>
      <c r="X114" s="12"/>
      <c r="Y114" s="13"/>
      <c r="Z114" s="4"/>
      <c r="AA114" s="12"/>
      <c r="AB114" s="13"/>
      <c r="AC114" s="4"/>
      <c r="AD114" s="12"/>
      <c r="AE114" s="13"/>
      <c r="AF114" s="4"/>
      <c r="AG114" s="12"/>
      <c r="AH114" s="13"/>
      <c r="AI114" s="4"/>
      <c r="AJ114" s="18"/>
    </row>
    <row r="115" spans="1:36" ht="19.5">
      <c r="A115" s="18"/>
      <c r="B115" s="10">
        <v>11</v>
      </c>
      <c r="C115" s="100">
        <f t="shared" si="10"/>
        <v>12</v>
      </c>
      <c r="D115" s="89">
        <f t="shared" si="11"/>
        <v>7</v>
      </c>
      <c r="E115" s="51" t="s">
        <v>266</v>
      </c>
      <c r="F115" s="1" t="s">
        <v>267</v>
      </c>
      <c r="G115" s="1" t="s">
        <v>282</v>
      </c>
      <c r="H115" s="1" t="s">
        <v>142</v>
      </c>
      <c r="I115" s="1" t="s">
        <v>268</v>
      </c>
      <c r="J115" s="1">
        <v>1970</v>
      </c>
      <c r="K115" s="2" t="s">
        <v>57</v>
      </c>
      <c r="L115" s="12">
        <v>9</v>
      </c>
      <c r="M115" s="13">
        <v>7</v>
      </c>
      <c r="N115" s="4">
        <v>41</v>
      </c>
      <c r="O115" s="12">
        <v>11</v>
      </c>
      <c r="P115" s="13">
        <v>5</v>
      </c>
      <c r="Q115" s="4">
        <v>55</v>
      </c>
      <c r="R115" s="12"/>
      <c r="S115" s="13"/>
      <c r="T115" s="4"/>
      <c r="U115" s="12"/>
      <c r="V115" s="13"/>
      <c r="W115" s="4"/>
      <c r="X115" s="12"/>
      <c r="Y115" s="13"/>
      <c r="Z115" s="4"/>
      <c r="AA115" s="12"/>
      <c r="AB115" s="13"/>
      <c r="AC115" s="4"/>
      <c r="AD115" s="12"/>
      <c r="AE115" s="13"/>
      <c r="AF115" s="4"/>
      <c r="AG115" s="12"/>
      <c r="AH115" s="13"/>
      <c r="AI115" s="4"/>
      <c r="AJ115" s="18"/>
    </row>
    <row r="116" spans="1:36" ht="19.5">
      <c r="A116" s="18"/>
      <c r="B116" s="10">
        <v>12</v>
      </c>
      <c r="C116" s="100">
        <f t="shared" si="10"/>
        <v>9</v>
      </c>
      <c r="D116" s="89">
        <f t="shared" si="11"/>
        <v>6</v>
      </c>
      <c r="E116" s="42" t="s">
        <v>269</v>
      </c>
      <c r="F116" s="43" t="s">
        <v>59</v>
      </c>
      <c r="G116" s="43" t="s">
        <v>15</v>
      </c>
      <c r="H116" s="43" t="s">
        <v>86</v>
      </c>
      <c r="I116" s="43" t="s">
        <v>270</v>
      </c>
      <c r="J116" s="43">
        <v>2003</v>
      </c>
      <c r="K116" s="44" t="s">
        <v>57</v>
      </c>
      <c r="L116" s="12">
        <v>13</v>
      </c>
      <c r="M116" s="13">
        <v>3</v>
      </c>
      <c r="N116" s="4">
        <v>65</v>
      </c>
      <c r="O116" s="12">
        <v>10</v>
      </c>
      <c r="P116" s="13">
        <v>6</v>
      </c>
      <c r="Q116" s="4">
        <v>51</v>
      </c>
      <c r="R116" s="12"/>
      <c r="S116" s="13"/>
      <c r="T116" s="4"/>
      <c r="U116" s="12"/>
      <c r="V116" s="13"/>
      <c r="W116" s="4"/>
      <c r="X116" s="12"/>
      <c r="Y116" s="13"/>
      <c r="Z116" s="4"/>
      <c r="AA116" s="12"/>
      <c r="AB116" s="13"/>
      <c r="AC116" s="4"/>
      <c r="AD116" s="12"/>
      <c r="AE116" s="13"/>
      <c r="AF116" s="4"/>
      <c r="AG116" s="12"/>
      <c r="AH116" s="13"/>
      <c r="AI116" s="4"/>
      <c r="AJ116" s="18"/>
    </row>
    <row r="117" spans="1:36" ht="19.5">
      <c r="A117" s="18"/>
      <c r="B117" s="10">
        <v>13</v>
      </c>
      <c r="C117" s="100">
        <f t="shared" si="10"/>
        <v>5</v>
      </c>
      <c r="D117" s="89">
        <f t="shared" si="11"/>
        <v>5</v>
      </c>
      <c r="E117" s="10" t="s">
        <v>22</v>
      </c>
      <c r="F117" s="1" t="s">
        <v>134</v>
      </c>
      <c r="G117" s="1" t="s">
        <v>24</v>
      </c>
      <c r="H117" s="1" t="s">
        <v>86</v>
      </c>
      <c r="I117" s="1" t="s">
        <v>253</v>
      </c>
      <c r="J117" s="1">
        <v>1960</v>
      </c>
      <c r="K117" s="2" t="s">
        <v>57</v>
      </c>
      <c r="L117" s="12">
        <v>11</v>
      </c>
      <c r="M117" s="13">
        <v>5</v>
      </c>
      <c r="N117" s="4">
        <v>44</v>
      </c>
      <c r="O117" s="139" t="s">
        <v>329</v>
      </c>
      <c r="P117" s="137">
        <v>0</v>
      </c>
      <c r="Q117" s="140" t="s">
        <v>313</v>
      </c>
      <c r="R117" s="12"/>
      <c r="S117" s="13"/>
      <c r="T117" s="4"/>
      <c r="U117" s="12"/>
      <c r="V117" s="13"/>
      <c r="W117" s="4"/>
      <c r="X117" s="12"/>
      <c r="Y117" s="13"/>
      <c r="Z117" s="4"/>
      <c r="AA117" s="12"/>
      <c r="AB117" s="13"/>
      <c r="AC117" s="4"/>
      <c r="AD117" s="12"/>
      <c r="AE117" s="13"/>
      <c r="AF117" s="4"/>
      <c r="AG117" s="12"/>
      <c r="AH117" s="13"/>
      <c r="AI117" s="4"/>
      <c r="AJ117" s="18"/>
    </row>
    <row r="118" spans="1:36" ht="19.5">
      <c r="A118" s="18"/>
      <c r="B118" s="10">
        <v>14</v>
      </c>
      <c r="C118" s="100">
        <f t="shared" si="10"/>
        <v>4</v>
      </c>
      <c r="D118" s="89">
        <f t="shared" si="11"/>
        <v>4</v>
      </c>
      <c r="E118" s="37" t="s">
        <v>249</v>
      </c>
      <c r="F118" s="39" t="s">
        <v>250</v>
      </c>
      <c r="G118" s="39" t="s">
        <v>24</v>
      </c>
      <c r="H118" s="39" t="s">
        <v>86</v>
      </c>
      <c r="I118" s="39" t="s">
        <v>254</v>
      </c>
      <c r="J118" s="39">
        <v>1997</v>
      </c>
      <c r="K118" s="40" t="s">
        <v>57</v>
      </c>
      <c r="L118" s="12">
        <v>12</v>
      </c>
      <c r="M118" s="13">
        <v>4</v>
      </c>
      <c r="N118" s="4">
        <v>46</v>
      </c>
      <c r="O118" s="142" t="s">
        <v>295</v>
      </c>
      <c r="P118" s="143">
        <v>0</v>
      </c>
      <c r="Q118" s="144" t="s">
        <v>295</v>
      </c>
      <c r="R118" s="12"/>
      <c r="S118" s="13"/>
      <c r="T118" s="4"/>
      <c r="U118" s="12"/>
      <c r="V118" s="13"/>
      <c r="W118" s="4"/>
      <c r="X118" s="12"/>
      <c r="Y118" s="13"/>
      <c r="Z118" s="4"/>
      <c r="AA118" s="12"/>
      <c r="AB118" s="13"/>
      <c r="AC118" s="4"/>
      <c r="AD118" s="12"/>
      <c r="AE118" s="13"/>
      <c r="AF118" s="4"/>
      <c r="AG118" s="12"/>
      <c r="AH118" s="13"/>
      <c r="AI118" s="4"/>
      <c r="AJ118" s="18"/>
    </row>
    <row r="119" spans="1:36" ht="19.5">
      <c r="A119" s="18"/>
      <c r="B119" s="10">
        <v>15</v>
      </c>
      <c r="C119" s="100">
        <f t="shared" si="10"/>
        <v>6</v>
      </c>
      <c r="D119" s="89">
        <f t="shared" si="11"/>
        <v>4</v>
      </c>
      <c r="E119" s="42" t="s">
        <v>125</v>
      </c>
      <c r="F119" s="43" t="s">
        <v>136</v>
      </c>
      <c r="G119" s="43" t="s">
        <v>14</v>
      </c>
      <c r="H119" s="43" t="s">
        <v>86</v>
      </c>
      <c r="I119" s="43" t="s">
        <v>137</v>
      </c>
      <c r="J119" s="43">
        <v>2000</v>
      </c>
      <c r="K119" s="44" t="s">
        <v>57</v>
      </c>
      <c r="L119" s="12">
        <v>14</v>
      </c>
      <c r="M119" s="13">
        <v>2</v>
      </c>
      <c r="N119" s="4">
        <v>65</v>
      </c>
      <c r="O119" s="12">
        <v>12</v>
      </c>
      <c r="P119" s="13">
        <v>4</v>
      </c>
      <c r="Q119" s="4">
        <v>82</v>
      </c>
      <c r="R119" s="12"/>
      <c r="S119" s="13"/>
      <c r="T119" s="4"/>
      <c r="U119" s="12"/>
      <c r="V119" s="13"/>
      <c r="W119" s="4"/>
      <c r="X119" s="12"/>
      <c r="Y119" s="13"/>
      <c r="Z119" s="4"/>
      <c r="AA119" s="12"/>
      <c r="AB119" s="13"/>
      <c r="AC119" s="4"/>
      <c r="AD119" s="12"/>
      <c r="AE119" s="13"/>
      <c r="AF119" s="4"/>
      <c r="AG119" s="12"/>
      <c r="AH119" s="13"/>
      <c r="AI119" s="4"/>
      <c r="AJ119" s="18"/>
    </row>
    <row r="120" spans="1:36" ht="19.5">
      <c r="A120" s="18"/>
      <c r="B120" s="10">
        <v>16</v>
      </c>
      <c r="C120" s="100">
        <f t="shared" si="10"/>
        <v>1</v>
      </c>
      <c r="D120" s="89">
        <f t="shared" si="11"/>
        <v>1</v>
      </c>
      <c r="E120" s="42" t="s">
        <v>37</v>
      </c>
      <c r="F120" s="43" t="s">
        <v>271</v>
      </c>
      <c r="G120" s="43" t="s">
        <v>15</v>
      </c>
      <c r="H120" s="43" t="s">
        <v>86</v>
      </c>
      <c r="I120" s="43" t="s">
        <v>272</v>
      </c>
      <c r="J120" s="43">
        <v>2001</v>
      </c>
      <c r="K120" s="44" t="s">
        <v>57</v>
      </c>
      <c r="L120" s="12">
        <v>15</v>
      </c>
      <c r="M120" s="13">
        <v>1</v>
      </c>
      <c r="N120" s="4">
        <v>72</v>
      </c>
      <c r="O120" s="142" t="s">
        <v>295</v>
      </c>
      <c r="P120" s="143">
        <v>0</v>
      </c>
      <c r="Q120" s="144" t="s">
        <v>295</v>
      </c>
      <c r="R120" s="12"/>
      <c r="S120" s="13"/>
      <c r="T120" s="4"/>
      <c r="U120" s="12"/>
      <c r="V120" s="13"/>
      <c r="W120" s="4"/>
      <c r="X120" s="12"/>
      <c r="Y120" s="13"/>
      <c r="Z120" s="4"/>
      <c r="AA120" s="12"/>
      <c r="AB120" s="13"/>
      <c r="AC120" s="4"/>
      <c r="AD120" s="12"/>
      <c r="AE120" s="13"/>
      <c r="AF120" s="4"/>
      <c r="AG120" s="12"/>
      <c r="AH120" s="13"/>
      <c r="AI120" s="4"/>
      <c r="AJ120" s="18"/>
    </row>
    <row r="121" spans="1:36" ht="19.5">
      <c r="A121" s="18"/>
      <c r="B121" s="10">
        <v>17</v>
      </c>
      <c r="C121" s="100">
        <f t="shared" si="10"/>
        <v>0</v>
      </c>
      <c r="D121" s="89">
        <f t="shared" si="11"/>
        <v>0</v>
      </c>
      <c r="E121" s="51" t="s">
        <v>232</v>
      </c>
      <c r="F121" s="1" t="s">
        <v>251</v>
      </c>
      <c r="G121" s="1" t="s">
        <v>14</v>
      </c>
      <c r="H121" s="1" t="s">
        <v>86</v>
      </c>
      <c r="I121" s="1" t="s">
        <v>255</v>
      </c>
      <c r="J121" s="1">
        <v>1994</v>
      </c>
      <c r="K121" s="2" t="s">
        <v>57</v>
      </c>
      <c r="L121" s="12">
        <v>16</v>
      </c>
      <c r="M121" s="13">
        <v>0</v>
      </c>
      <c r="N121" s="4">
        <v>74</v>
      </c>
      <c r="O121" s="142" t="s">
        <v>295</v>
      </c>
      <c r="P121" s="143">
        <v>0</v>
      </c>
      <c r="Q121" s="144" t="s">
        <v>295</v>
      </c>
      <c r="R121" s="12"/>
      <c r="S121" s="13"/>
      <c r="T121" s="4"/>
      <c r="U121" s="12"/>
      <c r="V121" s="13"/>
      <c r="W121" s="4"/>
      <c r="X121" s="12"/>
      <c r="Y121" s="13"/>
      <c r="Z121" s="4"/>
      <c r="AA121" s="12"/>
      <c r="AB121" s="13"/>
      <c r="AC121" s="4"/>
      <c r="AD121" s="12"/>
      <c r="AE121" s="13"/>
      <c r="AF121" s="4"/>
      <c r="AG121" s="12"/>
      <c r="AH121" s="13"/>
      <c r="AI121" s="4"/>
      <c r="AJ121" s="18"/>
    </row>
    <row r="122" spans="1:36" ht="19.5">
      <c r="A122" s="18"/>
      <c r="B122" s="10">
        <v>18</v>
      </c>
      <c r="C122" s="100">
        <f t="shared" si="10"/>
        <v>0</v>
      </c>
      <c r="D122" s="89">
        <f t="shared" si="11"/>
        <v>0</v>
      </c>
      <c r="E122" s="138" t="s">
        <v>89</v>
      </c>
      <c r="F122" s="136" t="s">
        <v>331</v>
      </c>
      <c r="G122" s="136" t="s">
        <v>15</v>
      </c>
      <c r="H122" s="136" t="s">
        <v>86</v>
      </c>
      <c r="I122" s="136" t="s">
        <v>332</v>
      </c>
      <c r="J122" s="1"/>
      <c r="K122" s="2" t="s">
        <v>57</v>
      </c>
      <c r="L122" s="142" t="s">
        <v>295</v>
      </c>
      <c r="M122" s="143">
        <v>0</v>
      </c>
      <c r="N122" s="144" t="s">
        <v>295</v>
      </c>
      <c r="O122" s="12" t="s">
        <v>277</v>
      </c>
      <c r="P122" s="13">
        <v>0</v>
      </c>
      <c r="Q122" s="4" t="s">
        <v>277</v>
      </c>
      <c r="R122" s="12"/>
      <c r="S122" s="13"/>
      <c r="T122" s="4"/>
      <c r="U122" s="12"/>
      <c r="V122" s="13"/>
      <c r="W122" s="4"/>
      <c r="X122" s="12"/>
      <c r="Y122" s="13"/>
      <c r="Z122" s="4"/>
      <c r="AA122" s="12"/>
      <c r="AB122" s="13"/>
      <c r="AC122" s="4"/>
      <c r="AD122" s="12"/>
      <c r="AE122" s="13"/>
      <c r="AF122" s="4"/>
      <c r="AG122" s="12"/>
      <c r="AH122" s="13"/>
      <c r="AI122" s="4"/>
      <c r="AJ122" s="18"/>
    </row>
    <row r="123" spans="1:36" ht="19.5">
      <c r="A123" s="18"/>
      <c r="B123" s="26">
        <v>19</v>
      </c>
      <c r="C123" s="101">
        <f t="shared" si="10"/>
        <v>0</v>
      </c>
      <c r="D123" s="88">
        <f t="shared" si="11"/>
        <v>0</v>
      </c>
      <c r="E123" s="52" t="s">
        <v>245</v>
      </c>
      <c r="F123" s="53" t="s">
        <v>10</v>
      </c>
      <c r="G123" s="53" t="s">
        <v>24</v>
      </c>
      <c r="H123" s="53" t="s">
        <v>86</v>
      </c>
      <c r="I123" s="53" t="s">
        <v>273</v>
      </c>
      <c r="J123" s="53">
        <v>1999</v>
      </c>
      <c r="K123" s="54" t="s">
        <v>57</v>
      </c>
      <c r="L123" s="36">
        <v>17</v>
      </c>
      <c r="M123" s="29">
        <v>0</v>
      </c>
      <c r="N123" s="30">
        <v>77</v>
      </c>
      <c r="O123" s="146" t="s">
        <v>295</v>
      </c>
      <c r="P123" s="147">
        <v>0</v>
      </c>
      <c r="Q123" s="148" t="s">
        <v>295</v>
      </c>
      <c r="R123" s="28"/>
      <c r="S123" s="29"/>
      <c r="T123" s="30"/>
      <c r="U123" s="28"/>
      <c r="V123" s="29"/>
      <c r="W123" s="30"/>
      <c r="X123" s="28"/>
      <c r="Y123" s="29"/>
      <c r="Z123" s="30"/>
      <c r="AA123" s="28"/>
      <c r="AB123" s="29"/>
      <c r="AC123" s="30"/>
      <c r="AD123" s="28"/>
      <c r="AE123" s="29"/>
      <c r="AF123" s="30"/>
      <c r="AG123" s="28"/>
      <c r="AH123" s="29"/>
      <c r="AI123" s="30"/>
      <c r="AJ123" s="18"/>
    </row>
    <row r="124" spans="1:36" ht="19.5">
      <c r="A124" s="18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19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18"/>
    </row>
    <row r="125" spans="1:36" ht="19.5" customHeight="1">
      <c r="A125" s="18"/>
      <c r="B125" s="164">
        <f>COUNTA(B105:B123,B63:B85,B89:B101,B44:B59,B24:B40,B13:B20,B6:B9)</f>
        <v>100</v>
      </c>
      <c r="C125" s="166" t="s">
        <v>182</v>
      </c>
      <c r="D125" s="264"/>
      <c r="E125" s="265"/>
      <c r="F125" s="22"/>
      <c r="G125" s="58" t="s">
        <v>188</v>
      </c>
      <c r="H125" s="22"/>
      <c r="I125" s="172" t="s">
        <v>82</v>
      </c>
      <c r="J125" s="163"/>
      <c r="K125" s="173"/>
      <c r="L125" s="45">
        <f>COUNTA(L105:L123)-COUNTIF(L105:L123,"Abs")+COUNTA(L89:L101)-COUNTIF(L89:L101,"Abs")+COUNTA(L63:L85)-COUNTIF(L63:L85,"Abs")+COUNTA(L44:L59)-COUNTIF(L44:L59,"Abs")+COUNTA(L24:L40)-COUNTIF(L24:L40,"Abs")+COUNTA(L13:L20)-COUNTIF(L13:L20,"Abs")+COUNTA(L6:L9)-COUNTIF(L6:L9,"Abs")</f>
        <v>78</v>
      </c>
      <c r="M125" s="163" t="s">
        <v>83</v>
      </c>
      <c r="N125" s="162"/>
      <c r="O125" s="45">
        <f>COUNTA(O105:O123)-COUNTIF(O105:O123,"Abs")+COUNTA(O89:O101)-COUNTIF(O89:O101,"Abs")+COUNTA(O63:O85)-COUNTIF(O63:O85,"Abs")+COUNTA(O44:O59)-COUNTIF(O44:O59,"Abs")+COUNTA(O24:O40)-COUNTIF(O24:O40,"Abs")+COUNTA(O13:O20)-COUNTIF(O13:O20,"Abs")+COUNTA(O6:O9)-COUNTIF(O6:O9,"Abs")</f>
        <v>82</v>
      </c>
      <c r="P125" s="163" t="s">
        <v>83</v>
      </c>
      <c r="Q125" s="162"/>
      <c r="R125" s="45">
        <f>COUNTA(R105:R123)-COUNTIF(R105:R123,"Abs")+COUNTA(R89:R101)-COUNTIF(R89:R101,"Abs")+COUNTA(R63:R85)-COUNTIF(R63:R85,"Abs")+COUNTA(R44:R59)-COUNTIF(R44:R59,"Abs")+COUNTA(R24:R40)-COUNTIF(R24:R40,"Abs")+COUNTA(R13:R20)-COUNTIF(R13:R20,"Abs")+COUNTA(R6:R9)-COUNTIF(R6:R9,"Abs")</f>
        <v>0</v>
      </c>
      <c r="S125" s="161" t="s">
        <v>83</v>
      </c>
      <c r="T125" s="162"/>
      <c r="U125" s="45">
        <f>COUNTA(U105:U123)-COUNTIF(U105:U123,"Abs")+COUNTA(U89:U101)-COUNTIF(U89:U101,"Abs")+COUNTA(U63:U85)-COUNTIF(U63:U85,"Abs")+COUNTA(U44:U59)-COUNTIF(U44:U59,"Abs")+COUNTA(U24:U40)-COUNTIF(U24:U40,"Abs")+COUNTA(U13:U20)-COUNTIF(U13:U20,"Abs")+COUNTA(U6:U9)-COUNTIF(U6:U9,"Abs")</f>
        <v>0</v>
      </c>
      <c r="V125" s="163" t="s">
        <v>83</v>
      </c>
      <c r="W125" s="162"/>
      <c r="X125" s="45">
        <f>COUNTA(X105:X123)-COUNTIF(X105:X123,"Abs")+COUNTA(X89:X101)-COUNTIF(X89:X101,"Abs")+COUNTA(X63:X85)-COUNTIF(X63:X85,"Abs")+COUNTA(X44:X59)-COUNTIF(X44:X59,"Abs")+COUNTA(X24:X40)-COUNTIF(X24:X40,"Abs")+COUNTA(X13:X20)-COUNTIF(X13:X20,"Abs")+COUNTA(X6:X9)-COUNTIF(X6:X9,"Abs")</f>
        <v>0</v>
      </c>
      <c r="Y125" s="161" t="s">
        <v>83</v>
      </c>
      <c r="Z125" s="162"/>
      <c r="AA125" s="45">
        <f>COUNTA(AA105:AA123)-COUNTIF(AA105:AA123,"Abs")+COUNTA(AA89:AA101)-COUNTIF(AA89:AA101,"Abs")+COUNTA(AA63:AA85)-COUNTIF(AA63:AA85,"Abs")+COUNTA(AA44:AA59)-COUNTIF(AA44:AA59,"Abs")+COUNTA(AA24:AA40)-COUNTIF(AA24:AA40,"Abs")+COUNTA(AA13:AA20)-COUNTIF(AA13:AA20,"Abs")+COUNTA(AA6:AA9)-COUNTIF(AA6:AA9,"Abs")</f>
        <v>0</v>
      </c>
      <c r="AB125" s="163" t="s">
        <v>83</v>
      </c>
      <c r="AC125" s="162"/>
      <c r="AD125" s="45">
        <f>COUNTA(AD105:AD123)-COUNTIF(AD105:AD123,"Abs")+COUNTA(AD89:AD101)-COUNTIF(AD89:AD101,"Abs")+COUNTA(AD63:AD85)-COUNTIF(AD63:AD85,"Abs")+COUNTA(AD44:AD59)-COUNTIF(AD44:AD59,"Abs")+COUNTA(AD24:AD40)-COUNTIF(AD24:AD40,"Abs")+COUNTA(AD13:AD20)-COUNTIF(AD13:AD20,"Abs")+COUNTA(AD6:AD9)-COUNTIF(AD6:AD9,"Abs")</f>
        <v>0</v>
      </c>
      <c r="AE125" s="163" t="s">
        <v>83</v>
      </c>
      <c r="AF125" s="162"/>
      <c r="AG125" s="45">
        <f>COUNTA(AG105:AG123)-COUNTIF(AG105:AG123,"Abs")+COUNTA(AG89:AG101)-COUNTIF(AG89:AG101,"Abs")+COUNTA(AG63:AG85)-COUNTIF(AG63:AG85,"Abs")+COUNTA(AG44:AG59)-COUNTIF(AG44:AG59,"Abs")+COUNTA(AG24:AG40)-COUNTIF(AG24:AG40,"Abs")+COUNTA(AG13:AG20)-COUNTIF(AG13:AG20,"Abs")+COUNTA(AG6:AG9)-COUNTIF(AG6:AG9,"Abs")</f>
        <v>0</v>
      </c>
      <c r="AH125" s="163" t="s">
        <v>83</v>
      </c>
      <c r="AI125" s="162"/>
      <c r="AJ125" s="18"/>
    </row>
    <row r="126" spans="1:36" ht="19.5">
      <c r="A126" s="18"/>
      <c r="B126" s="165"/>
      <c r="C126" s="266"/>
      <c r="D126" s="267"/>
      <c r="E126" s="268"/>
      <c r="F126" s="22"/>
      <c r="G126" s="59" t="s">
        <v>189</v>
      </c>
      <c r="H126" s="22"/>
      <c r="I126" s="172" t="s">
        <v>186</v>
      </c>
      <c r="J126" s="174"/>
      <c r="K126" s="173"/>
      <c r="L126" s="175">
        <f>L125/$B$125</f>
        <v>0.78</v>
      </c>
      <c r="M126" s="176"/>
      <c r="N126" s="162"/>
      <c r="O126" s="175">
        <f>O125/$B$125</f>
        <v>0.82</v>
      </c>
      <c r="P126" s="176"/>
      <c r="Q126" s="162"/>
      <c r="R126" s="175">
        <f>R125/$B$125</f>
        <v>0</v>
      </c>
      <c r="S126" s="176"/>
      <c r="T126" s="162"/>
      <c r="U126" s="175">
        <f>U125/$B$125</f>
        <v>0</v>
      </c>
      <c r="V126" s="176"/>
      <c r="W126" s="162"/>
      <c r="X126" s="175">
        <f>X125/$B$125</f>
        <v>0</v>
      </c>
      <c r="Y126" s="176"/>
      <c r="Z126" s="162"/>
      <c r="AA126" s="175">
        <f>AA125/$B$125</f>
        <v>0</v>
      </c>
      <c r="AB126" s="176"/>
      <c r="AC126" s="162"/>
      <c r="AD126" s="175">
        <f>AD125/$B$125</f>
        <v>0</v>
      </c>
      <c r="AE126" s="176"/>
      <c r="AF126" s="162"/>
      <c r="AG126" s="175">
        <f>AG125/$B$125</f>
        <v>0</v>
      </c>
      <c r="AH126" s="176"/>
      <c r="AI126" s="162"/>
      <c r="AJ126" s="18"/>
    </row>
    <row r="127" spans="1:36" ht="20.100000000000001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pans="1:36" ht="24.95" customHeight="1">
      <c r="A128" s="18"/>
      <c r="B128" s="164">
        <f>ROUNDUP(2012-AVERAGE(J105:J123,J89:J101,J44:J59,J63:J85,J24:J40,J13:J20,J6:J9),1)</f>
        <v>34.6</v>
      </c>
      <c r="C128" s="202" t="s">
        <v>193</v>
      </c>
      <c r="D128" s="281"/>
      <c r="E128" s="282"/>
      <c r="F128" s="18"/>
      <c r="G128" s="63" t="s">
        <v>195</v>
      </c>
      <c r="H128" s="212" t="s">
        <v>283</v>
      </c>
      <c r="I128" s="213"/>
      <c r="J128" s="214"/>
      <c r="K128" s="18"/>
      <c r="L128" s="215" t="s">
        <v>197</v>
      </c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7"/>
      <c r="AJ128" s="18"/>
    </row>
    <row r="129" spans="1:36" ht="24.95" customHeight="1">
      <c r="A129" s="18"/>
      <c r="B129" s="165"/>
      <c r="C129" s="283"/>
      <c r="D129" s="284"/>
      <c r="E129" s="285"/>
      <c r="F129" s="18"/>
      <c r="G129" s="63" t="s">
        <v>196</v>
      </c>
      <c r="H129" s="212" t="s">
        <v>284</v>
      </c>
      <c r="I129" s="213"/>
      <c r="J129" s="214"/>
      <c r="K129" s="18"/>
      <c r="L129" s="218"/>
      <c r="M129" s="219"/>
      <c r="N129" s="220"/>
      <c r="O129" s="218"/>
      <c r="P129" s="219"/>
      <c r="Q129" s="220"/>
      <c r="R129" s="218"/>
      <c r="S129" s="219"/>
      <c r="T129" s="220"/>
      <c r="U129" s="218"/>
      <c r="V129" s="219"/>
      <c r="W129" s="219"/>
      <c r="X129" s="256"/>
      <c r="Y129" s="256"/>
      <c r="Z129" s="257"/>
      <c r="AA129" s="218"/>
      <c r="AB129" s="219"/>
      <c r="AC129" s="220"/>
      <c r="AD129" s="218"/>
      <c r="AE129" s="219"/>
      <c r="AF129" s="219"/>
      <c r="AG129" s="256"/>
      <c r="AH129" s="256"/>
      <c r="AI129" s="257"/>
      <c r="AJ129" s="18"/>
    </row>
    <row r="130" spans="1:36" ht="20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</row>
    <row r="133" spans="1:36" ht="24.95" customHeight="1">
      <c r="B133" s="231" t="s">
        <v>202</v>
      </c>
      <c r="C133" s="232"/>
      <c r="D133" s="232"/>
      <c r="E133" s="233"/>
      <c r="F133" s="64">
        <f>SUM(C6:C9,C13:C20,C24:C40,C44:C59,C63:C85,C89:C101,C105:C123)</f>
        <v>1527</v>
      </c>
      <c r="G133" s="65" t="s">
        <v>203</v>
      </c>
      <c r="I133" s="191" t="s">
        <v>208</v>
      </c>
      <c r="J133" s="192"/>
      <c r="K133" s="192"/>
      <c r="L133" s="193"/>
      <c r="M133" s="277"/>
      <c r="N133" s="278"/>
    </row>
    <row r="134" spans="1:36" ht="24.95" customHeight="1">
      <c r="B134" s="234" t="s">
        <v>206</v>
      </c>
      <c r="C134" s="235"/>
      <c r="D134" s="235"/>
      <c r="E134" s="236"/>
      <c r="F134" s="66">
        <f>SUBTOTAL(109,C6:C9,C13:C20,C24:C40,C44:C59,C63:C85,C89:C101,C105:C123)</f>
        <v>1527</v>
      </c>
      <c r="G134" s="67" t="s">
        <v>203</v>
      </c>
      <c r="I134" s="194"/>
      <c r="J134" s="195"/>
      <c r="K134" s="195"/>
      <c r="L134" s="196"/>
      <c r="M134" s="279"/>
      <c r="N134" s="280"/>
    </row>
    <row r="135" spans="1:36" ht="20.100000000000001" customHeight="1"/>
    <row r="136" spans="1:36" ht="24.9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36" ht="24.95" customHeight="1">
      <c r="A137" s="18"/>
      <c r="B137" s="221" t="s">
        <v>210</v>
      </c>
      <c r="C137" s="222"/>
      <c r="D137" s="222"/>
      <c r="E137" s="222"/>
      <c r="F137" s="222"/>
      <c r="G137" s="222"/>
      <c r="H137" s="222"/>
      <c r="I137" s="272"/>
      <c r="J137" s="272"/>
      <c r="K137" s="273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36" ht="24.95" customHeight="1">
      <c r="A138" s="18"/>
      <c r="B138" s="269" t="s">
        <v>199</v>
      </c>
      <c r="C138" s="270"/>
      <c r="D138" s="270"/>
      <c r="E138" s="73" t="s">
        <v>200</v>
      </c>
      <c r="F138" s="270" t="s">
        <v>207</v>
      </c>
      <c r="G138" s="271"/>
      <c r="H138" s="71" t="s">
        <v>78</v>
      </c>
      <c r="I138" s="188" t="s">
        <v>278</v>
      </c>
      <c r="J138" s="189"/>
      <c r="K138" s="27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36" ht="24.95" customHeight="1">
      <c r="A139" s="18"/>
      <c r="B139" s="227" t="s">
        <v>14</v>
      </c>
      <c r="C139" s="228"/>
      <c r="D139" s="228"/>
      <c r="E139" s="109">
        <f t="shared" ref="E139:E156" si="12">COUNTIF($G$6:$G$9,B139)+COUNTIF($G$13:$G$20,B139)+COUNTIF($G$24:$G$40,B139)+COUNTIF($G$44:$G$59,B139)+COUNTIF($G$63:$G$85,B139)+COUNTIF($G$89:$G$101,B139)+COUNTIF($G$105:$G$123,B139)</f>
        <v>30</v>
      </c>
      <c r="F139" s="230">
        <v>444</v>
      </c>
      <c r="G139" s="240"/>
      <c r="H139" s="68">
        <v>1</v>
      </c>
      <c r="I139" s="275"/>
      <c r="J139" s="276"/>
      <c r="K139" s="123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36" ht="24.95" customHeight="1">
      <c r="A140" s="18"/>
      <c r="B140" s="229" t="s">
        <v>24</v>
      </c>
      <c r="C140" s="230"/>
      <c r="D140" s="230"/>
      <c r="E140" s="109">
        <f t="shared" si="12"/>
        <v>18</v>
      </c>
      <c r="F140" s="230">
        <v>270</v>
      </c>
      <c r="G140" s="240"/>
      <c r="H140" s="69">
        <v>2</v>
      </c>
      <c r="I140" s="247"/>
      <c r="J140" s="248"/>
      <c r="K140" s="12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36" ht="24.95" customHeight="1">
      <c r="A141" s="18"/>
      <c r="B141" s="229" t="s">
        <v>21</v>
      </c>
      <c r="C141" s="230"/>
      <c r="D141" s="230"/>
      <c r="E141" s="109">
        <f t="shared" si="12"/>
        <v>16</v>
      </c>
      <c r="F141" s="230">
        <v>240</v>
      </c>
      <c r="G141" s="240"/>
      <c r="H141" s="69">
        <v>3</v>
      </c>
      <c r="I141" s="247"/>
      <c r="J141" s="248"/>
      <c r="K141" s="124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36" ht="24.95" customHeight="1">
      <c r="A142" s="18"/>
      <c r="B142" s="229" t="s">
        <v>15</v>
      </c>
      <c r="C142" s="230"/>
      <c r="D142" s="230"/>
      <c r="E142" s="109">
        <f>COUNTIF($G$6:$G$9,B142)+COUNTIF($G$13:$G$20,B142)+COUNTIF($G$24:$G$40,B142)+COUNTIF($G$44:$G$59,B142)+COUNTIF($G$63:$G$85,B142)+COUNTIF($G$89:$G$101,B142)+COUNTIF($G$105:$G$123,B142)</f>
        <v>15</v>
      </c>
      <c r="F142" s="230">
        <v>238</v>
      </c>
      <c r="G142" s="240"/>
      <c r="H142" s="69">
        <v>4</v>
      </c>
      <c r="I142" s="247"/>
      <c r="J142" s="248"/>
      <c r="K142" s="12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36" ht="24.95" customHeight="1">
      <c r="A143" s="18"/>
      <c r="B143" s="229" t="s">
        <v>146</v>
      </c>
      <c r="C143" s="230"/>
      <c r="D143" s="230"/>
      <c r="E143" s="109">
        <f t="shared" si="12"/>
        <v>6</v>
      </c>
      <c r="F143" s="230">
        <v>127</v>
      </c>
      <c r="G143" s="240"/>
      <c r="H143" s="69">
        <v>5</v>
      </c>
      <c r="I143" s="247"/>
      <c r="J143" s="248"/>
      <c r="K143" s="12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36" ht="24.95" customHeight="1">
      <c r="A144" s="18"/>
      <c r="B144" s="229" t="s">
        <v>139</v>
      </c>
      <c r="C144" s="230"/>
      <c r="D144" s="230"/>
      <c r="E144" s="109">
        <f t="shared" si="12"/>
        <v>2</v>
      </c>
      <c r="F144" s="230">
        <v>35</v>
      </c>
      <c r="G144" s="240"/>
      <c r="H144" s="69">
        <v>6</v>
      </c>
      <c r="I144" s="247"/>
      <c r="J144" s="248"/>
      <c r="K144" s="12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.95" customHeight="1">
      <c r="A145" s="18"/>
      <c r="B145" s="229" t="s">
        <v>157</v>
      </c>
      <c r="C145" s="230"/>
      <c r="D145" s="230"/>
      <c r="E145" s="109">
        <f t="shared" si="12"/>
        <v>1</v>
      </c>
      <c r="F145" s="230">
        <v>27</v>
      </c>
      <c r="G145" s="240"/>
      <c r="H145" s="69">
        <v>7</v>
      </c>
      <c r="I145" s="247"/>
      <c r="J145" s="248"/>
      <c r="K145" s="12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.95" customHeight="1">
      <c r="A146" s="18"/>
      <c r="B146" s="229" t="s">
        <v>238</v>
      </c>
      <c r="C146" s="230"/>
      <c r="D146" s="230"/>
      <c r="E146" s="109">
        <f t="shared" si="12"/>
        <v>1</v>
      </c>
      <c r="F146" s="230">
        <v>19</v>
      </c>
      <c r="G146" s="240"/>
      <c r="H146" s="69">
        <v>8</v>
      </c>
      <c r="I146" s="247"/>
      <c r="J146" s="248"/>
      <c r="K146" s="12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.95" customHeight="1">
      <c r="A147" s="18"/>
      <c r="B147" s="229" t="s">
        <v>346</v>
      </c>
      <c r="C147" s="230"/>
      <c r="D147" s="230"/>
      <c r="E147" s="132">
        <f t="shared" si="12"/>
        <v>2</v>
      </c>
      <c r="F147" s="230">
        <v>17</v>
      </c>
      <c r="G147" s="240"/>
      <c r="H147" s="69">
        <v>9</v>
      </c>
      <c r="I147" s="247"/>
      <c r="J147" s="248"/>
      <c r="K147" s="12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.95" customHeight="1">
      <c r="A148" s="18"/>
      <c r="B148" s="229" t="s">
        <v>356</v>
      </c>
      <c r="C148" s="230"/>
      <c r="D148" s="230"/>
      <c r="E148" s="109">
        <f t="shared" si="12"/>
        <v>1</v>
      </c>
      <c r="F148" s="230">
        <v>17</v>
      </c>
      <c r="G148" s="240"/>
      <c r="H148" s="69">
        <v>10</v>
      </c>
      <c r="I148" s="245"/>
      <c r="J148" s="246"/>
      <c r="K148" s="12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.95" customHeight="1">
      <c r="A149" s="18"/>
      <c r="B149" s="229" t="s">
        <v>257</v>
      </c>
      <c r="C149" s="230"/>
      <c r="D149" s="230"/>
      <c r="E149" s="109">
        <f t="shared" si="12"/>
        <v>1</v>
      </c>
      <c r="F149" s="230">
        <v>17</v>
      </c>
      <c r="G149" s="240"/>
      <c r="H149" s="69">
        <v>11</v>
      </c>
      <c r="I149" s="247"/>
      <c r="J149" s="248"/>
      <c r="K149" s="124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.95" customHeight="1">
      <c r="A150" s="18"/>
      <c r="B150" s="260" t="s">
        <v>81</v>
      </c>
      <c r="C150" s="249"/>
      <c r="D150" s="249"/>
      <c r="E150" s="109">
        <f t="shared" si="12"/>
        <v>1</v>
      </c>
      <c r="F150" s="249">
        <v>15</v>
      </c>
      <c r="G150" s="250"/>
      <c r="H150" s="69">
        <v>12</v>
      </c>
      <c r="I150" s="247"/>
      <c r="J150" s="248"/>
      <c r="K150" s="12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.95" customHeight="1">
      <c r="A151" s="18"/>
      <c r="B151" s="229" t="s">
        <v>158</v>
      </c>
      <c r="C151" s="230"/>
      <c r="D151" s="230"/>
      <c r="E151" s="109">
        <f t="shared" si="12"/>
        <v>1</v>
      </c>
      <c r="F151" s="230">
        <v>13</v>
      </c>
      <c r="G151" s="240"/>
      <c r="H151" s="69">
        <v>13</v>
      </c>
      <c r="I151" s="247"/>
      <c r="J151" s="248"/>
      <c r="K151" s="12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.95" customHeight="1">
      <c r="A152" s="18"/>
      <c r="B152" s="229" t="s">
        <v>97</v>
      </c>
      <c r="C152" s="230"/>
      <c r="D152" s="230"/>
      <c r="E152" s="132">
        <f t="shared" si="12"/>
        <v>1</v>
      </c>
      <c r="F152" s="230">
        <v>13</v>
      </c>
      <c r="G152" s="240"/>
      <c r="H152" s="69">
        <v>14</v>
      </c>
      <c r="I152" s="247"/>
      <c r="J152" s="248"/>
      <c r="K152" s="124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.95" customHeight="1">
      <c r="A153" s="18"/>
      <c r="B153" s="229" t="s">
        <v>282</v>
      </c>
      <c r="C153" s="230"/>
      <c r="D153" s="230"/>
      <c r="E153" s="109">
        <f t="shared" si="12"/>
        <v>1</v>
      </c>
      <c r="F153" s="230">
        <v>12</v>
      </c>
      <c r="G153" s="240"/>
      <c r="H153" s="69">
        <v>15</v>
      </c>
      <c r="I153" s="247"/>
      <c r="J153" s="248"/>
      <c r="K153" s="12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.95" customHeight="1">
      <c r="A154" s="18"/>
      <c r="B154" s="261" t="s">
        <v>16</v>
      </c>
      <c r="C154" s="262"/>
      <c r="D154" s="263"/>
      <c r="E154" s="109">
        <f t="shared" si="12"/>
        <v>1</v>
      </c>
      <c r="F154" s="254">
        <v>11</v>
      </c>
      <c r="G154" s="255"/>
      <c r="H154" s="69">
        <v>16</v>
      </c>
      <c r="I154" s="247"/>
      <c r="J154" s="248"/>
      <c r="K154" s="124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.95" customHeight="1">
      <c r="A155" s="18"/>
      <c r="B155" s="229" t="s">
        <v>350</v>
      </c>
      <c r="C155" s="230"/>
      <c r="D155" s="230"/>
      <c r="E155" s="132">
        <f t="shared" si="12"/>
        <v>1</v>
      </c>
      <c r="F155" s="230">
        <v>8</v>
      </c>
      <c r="G155" s="240"/>
      <c r="H155" s="69">
        <v>17</v>
      </c>
      <c r="I155" s="247"/>
      <c r="J155" s="248"/>
      <c r="K155" s="124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.95" customHeight="1">
      <c r="A156" s="18"/>
      <c r="B156" s="229" t="s">
        <v>341</v>
      </c>
      <c r="C156" s="230"/>
      <c r="D156" s="230"/>
      <c r="E156" s="109">
        <f t="shared" si="12"/>
        <v>1</v>
      </c>
      <c r="F156" s="230">
        <v>4</v>
      </c>
      <c r="G156" s="240"/>
      <c r="H156" s="72">
        <v>18</v>
      </c>
      <c r="I156" s="258"/>
      <c r="J156" s="259"/>
      <c r="K156" s="125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.95" customHeight="1">
      <c r="A157" s="18"/>
      <c r="B157" s="251" t="s">
        <v>205</v>
      </c>
      <c r="C157" s="252"/>
      <c r="D157" s="252"/>
      <c r="E157" s="78">
        <f>SUM(E139:E156)</f>
        <v>100</v>
      </c>
      <c r="F157" s="252">
        <f>SUM(F139:G156)</f>
        <v>1527</v>
      </c>
      <c r="G157" s="253"/>
      <c r="H157" s="81"/>
      <c r="I157" s="243"/>
      <c r="J157" s="244"/>
      <c r="K157" s="122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.9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</sheetData>
  <autoFilter ref="B5:AI123">
    <filterColumn colId="3"/>
    <filterColumn colId="5"/>
    <filterColumn colId="8"/>
  </autoFilter>
  <sortState ref="B139:G156">
    <sortCondition descending="1" ref="D104:D123"/>
  </sortState>
  <mergeCells count="160">
    <mergeCell ref="B2:AI2"/>
    <mergeCell ref="I125:K125"/>
    <mergeCell ref="M125:N125"/>
    <mergeCell ref="P125:Q125"/>
    <mergeCell ref="S125:T125"/>
    <mergeCell ref="V125:W125"/>
    <mergeCell ref="AD87:AF87"/>
    <mergeCell ref="AG87:AI87"/>
    <mergeCell ref="B103:K103"/>
    <mergeCell ref="L103:N103"/>
    <mergeCell ref="O103:Q103"/>
    <mergeCell ref="R103:T103"/>
    <mergeCell ref="U103:W103"/>
    <mergeCell ref="X103:Z103"/>
    <mergeCell ref="AA103:AC103"/>
    <mergeCell ref="AD103:AF103"/>
    <mergeCell ref="AG103:AI103"/>
    <mergeCell ref="X87:Z87"/>
    <mergeCell ref="AA87:AC87"/>
    <mergeCell ref="B61:K61"/>
    <mergeCell ref="L61:N61"/>
    <mergeCell ref="B87:K87"/>
    <mergeCell ref="L87:N87"/>
    <mergeCell ref="O87:Q87"/>
    <mergeCell ref="R87:T87"/>
    <mergeCell ref="U87:W87"/>
    <mergeCell ref="X42:Z42"/>
    <mergeCell ref="AA42:AC42"/>
    <mergeCell ref="AE125:AF125"/>
    <mergeCell ref="I140:J140"/>
    <mergeCell ref="B134:E134"/>
    <mergeCell ref="B138:D138"/>
    <mergeCell ref="F138:G138"/>
    <mergeCell ref="B139:D139"/>
    <mergeCell ref="F139:G139"/>
    <mergeCell ref="B137:K137"/>
    <mergeCell ref="I138:K138"/>
    <mergeCell ref="I139:J139"/>
    <mergeCell ref="AD42:AF42"/>
    <mergeCell ref="AD126:AF126"/>
    <mergeCell ref="M133:N134"/>
    <mergeCell ref="B128:B129"/>
    <mergeCell ref="C128:E129"/>
    <mergeCell ref="H128:J128"/>
    <mergeCell ref="H129:J129"/>
    <mergeCell ref="L128:AI128"/>
    <mergeCell ref="L129:N129"/>
    <mergeCell ref="O129:Q129"/>
    <mergeCell ref="AG42:AI42"/>
    <mergeCell ref="AA61:AC61"/>
    <mergeCell ref="AD61:AF61"/>
    <mergeCell ref="AG61:AI61"/>
    <mergeCell ref="X61:Z61"/>
    <mergeCell ref="B42:K42"/>
    <mergeCell ref="L42:N42"/>
    <mergeCell ref="O42:Q42"/>
    <mergeCell ref="R42:T42"/>
    <mergeCell ref="U42:W42"/>
    <mergeCell ref="R61:T61"/>
    <mergeCell ref="U61:W61"/>
    <mergeCell ref="O61:Q61"/>
    <mergeCell ref="B22:K22"/>
    <mergeCell ref="L22:N22"/>
    <mergeCell ref="O22:Q22"/>
    <mergeCell ref="R22:T22"/>
    <mergeCell ref="U22:W22"/>
    <mergeCell ref="X22:Z22"/>
    <mergeCell ref="AA22:AC22"/>
    <mergeCell ref="AD22:AF22"/>
    <mergeCell ref="AG22:AI22"/>
    <mergeCell ref="AA4:AC4"/>
    <mergeCell ref="AD4:AF4"/>
    <mergeCell ref="AG4:AI4"/>
    <mergeCell ref="B11:K11"/>
    <mergeCell ref="L11:N11"/>
    <mergeCell ref="O11:Q11"/>
    <mergeCell ref="R11:T11"/>
    <mergeCell ref="U11:W11"/>
    <mergeCell ref="X11:Z11"/>
    <mergeCell ref="AA11:AC11"/>
    <mergeCell ref="B4:K4"/>
    <mergeCell ref="L4:N4"/>
    <mergeCell ref="O4:Q4"/>
    <mergeCell ref="R4:T4"/>
    <mergeCell ref="U4:W4"/>
    <mergeCell ref="X4:Z4"/>
    <mergeCell ref="AD11:AF11"/>
    <mergeCell ref="AG11:AI11"/>
    <mergeCell ref="AG126:AI126"/>
    <mergeCell ref="L126:N126"/>
    <mergeCell ref="O126:Q126"/>
    <mergeCell ref="R126:T126"/>
    <mergeCell ref="B125:B126"/>
    <mergeCell ref="C125:E126"/>
    <mergeCell ref="U126:W126"/>
    <mergeCell ref="X126:Z126"/>
    <mergeCell ref="AA126:AC126"/>
    <mergeCell ref="I126:K126"/>
    <mergeCell ref="Y125:Z125"/>
    <mergeCell ref="AB125:AC125"/>
    <mergeCell ref="AH125:AI125"/>
    <mergeCell ref="AD129:AI129"/>
    <mergeCell ref="I133:L134"/>
    <mergeCell ref="B156:D156"/>
    <mergeCell ref="F156:G156"/>
    <mergeCell ref="I156:J156"/>
    <mergeCell ref="I146:J146"/>
    <mergeCell ref="I147:J147"/>
    <mergeCell ref="I149:J149"/>
    <mergeCell ref="I155:J155"/>
    <mergeCell ref="I141:J141"/>
    <mergeCell ref="I142:J142"/>
    <mergeCell ref="B133:E133"/>
    <mergeCell ref="B141:D141"/>
    <mergeCell ref="F141:G141"/>
    <mergeCell ref="B148:D148"/>
    <mergeCell ref="F148:G148"/>
    <mergeCell ref="B150:D150"/>
    <mergeCell ref="B154:D154"/>
    <mergeCell ref="B140:D140"/>
    <mergeCell ref="F140:G140"/>
    <mergeCell ref="B144:D144"/>
    <mergeCell ref="F144:G144"/>
    <mergeCell ref="B142:D142"/>
    <mergeCell ref="F142:G142"/>
    <mergeCell ref="B147:D147"/>
    <mergeCell ref="F147:G147"/>
    <mergeCell ref="I153:J153"/>
    <mergeCell ref="B155:D155"/>
    <mergeCell ref="F155:G155"/>
    <mergeCell ref="I154:J154"/>
    <mergeCell ref="R129:T129"/>
    <mergeCell ref="AA129:AC129"/>
    <mergeCell ref="U129:Z129"/>
    <mergeCell ref="B151:D151"/>
    <mergeCell ref="F151:G151"/>
    <mergeCell ref="B145:D145"/>
    <mergeCell ref="F145:G145"/>
    <mergeCell ref="I143:J143"/>
    <mergeCell ref="I144:J144"/>
    <mergeCell ref="I145:J145"/>
    <mergeCell ref="B149:D149"/>
    <mergeCell ref="F149:G149"/>
    <mergeCell ref="B143:D143"/>
    <mergeCell ref="F143:G143"/>
    <mergeCell ref="B146:D146"/>
    <mergeCell ref="F146:G146"/>
    <mergeCell ref="I157:J157"/>
    <mergeCell ref="I148:J148"/>
    <mergeCell ref="I150:J150"/>
    <mergeCell ref="I151:J151"/>
    <mergeCell ref="F150:G150"/>
    <mergeCell ref="B157:D157"/>
    <mergeCell ref="F157:G157"/>
    <mergeCell ref="B153:D153"/>
    <mergeCell ref="F153:G153"/>
    <mergeCell ref="F154:G154"/>
    <mergeCell ref="B152:D152"/>
    <mergeCell ref="F152:G152"/>
    <mergeCell ref="I152:J152"/>
  </mergeCells>
  <phoneticPr fontId="9" type="noConversion"/>
  <printOptions horizontalCentered="1"/>
  <pageMargins left="0.19685039370078741" right="0.19685039370078741" top="0.39370078740157483" bottom="0.39370078740157483" header="0.19685039370078741" footer="0.19685039370078741"/>
  <pageSetup paperSize="8" scale="39" fitToHeight="2" orientation="landscape" r:id="rId1"/>
  <headerFooter>
    <oddFooter>&amp;L&amp;D&amp;C&amp;A&amp;R&amp;P</oddFooter>
  </headerFooter>
  <rowBreaks count="1" manualBreakCount="1">
    <brk id="8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63"/>
  <sheetViews>
    <sheetView topLeftCell="A25" zoomScale="75" zoomScaleNormal="75" zoomScaleSheetLayoutView="75" workbookViewId="0">
      <selection activeCell="H70" sqref="H70"/>
    </sheetView>
  </sheetViews>
  <sheetFormatPr baseColWidth="10" defaultRowHeight="15"/>
  <cols>
    <col min="1" max="1" width="5.140625" customWidth="1"/>
    <col min="2" max="2" width="13.42578125" customWidth="1"/>
    <col min="3" max="3" width="11.42578125" customWidth="1"/>
    <col min="4" max="4" width="14.7109375" customWidth="1"/>
    <col min="5" max="5" width="30.28515625" customWidth="1"/>
    <col min="6" max="6" width="17.5703125" customWidth="1"/>
    <col min="7" max="7" width="23" customWidth="1"/>
    <col min="8" max="8" width="19.42578125" customWidth="1"/>
    <col min="9" max="9" width="19.140625" customWidth="1"/>
    <col min="10" max="10" width="20.140625" customWidth="1"/>
    <col min="11" max="11" width="9.140625" customWidth="1"/>
    <col min="12" max="12" width="10.7109375" customWidth="1"/>
    <col min="13" max="13" width="12.7109375" customWidth="1"/>
    <col min="14" max="15" width="10.7109375" customWidth="1"/>
    <col min="16" max="16" width="12.7109375" customWidth="1"/>
    <col min="17" max="17" width="11.5703125" customWidth="1"/>
    <col min="18" max="18" width="11.5703125" bestFit="1" customWidth="1"/>
    <col min="19" max="19" width="12.7109375" customWidth="1"/>
    <col min="20" max="22" width="11.5703125" bestFit="1" customWidth="1"/>
    <col min="23" max="23" width="12.140625" bestFit="1" customWidth="1"/>
    <col min="24" max="24" width="11.5703125" bestFit="1" customWidth="1"/>
    <col min="25" max="25" width="12.7109375" customWidth="1"/>
    <col min="28" max="28" width="12.7109375" customWidth="1"/>
    <col min="31" max="31" width="12.7109375" customWidth="1"/>
    <col min="34" max="34" width="12.7109375" customWidth="1"/>
    <col min="36" max="36" width="10.7109375" customWidth="1"/>
  </cols>
  <sheetData>
    <row r="1" spans="1:36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75" customHeight="1">
      <c r="A2" s="18"/>
      <c r="B2" s="209" t="s">
        <v>286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  <c r="AJ2" s="18"/>
    </row>
    <row r="3" spans="1:36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30" customHeight="1">
      <c r="A4" s="18"/>
      <c r="B4" s="286" t="s">
        <v>68</v>
      </c>
      <c r="C4" s="287"/>
      <c r="D4" s="287"/>
      <c r="E4" s="287"/>
      <c r="F4" s="287"/>
      <c r="G4" s="287"/>
      <c r="H4" s="287"/>
      <c r="I4" s="287"/>
      <c r="J4" s="287"/>
      <c r="K4" s="288"/>
      <c r="L4" s="158" t="s">
        <v>211</v>
      </c>
      <c r="M4" s="159"/>
      <c r="N4" s="160"/>
      <c r="O4" s="158" t="s">
        <v>214</v>
      </c>
      <c r="P4" s="159"/>
      <c r="Q4" s="160"/>
      <c r="R4" s="158" t="s">
        <v>215</v>
      </c>
      <c r="S4" s="159"/>
      <c r="T4" s="160"/>
      <c r="U4" s="158" t="s">
        <v>216</v>
      </c>
      <c r="V4" s="159"/>
      <c r="W4" s="160"/>
      <c r="X4" s="158" t="s">
        <v>217</v>
      </c>
      <c r="Y4" s="159"/>
      <c r="Z4" s="160"/>
      <c r="AA4" s="158" t="s">
        <v>218</v>
      </c>
      <c r="AB4" s="159"/>
      <c r="AC4" s="160"/>
      <c r="AD4" s="158" t="s">
        <v>219</v>
      </c>
      <c r="AE4" s="159"/>
      <c r="AF4" s="160"/>
      <c r="AG4" s="158" t="s">
        <v>220</v>
      </c>
      <c r="AH4" s="159"/>
      <c r="AI4" s="160"/>
      <c r="AJ4" s="18"/>
    </row>
    <row r="5" spans="1:36" ht="20.100000000000001" customHeight="1">
      <c r="A5" s="18"/>
      <c r="B5" s="32" t="s">
        <v>78</v>
      </c>
      <c r="C5" s="32" t="s">
        <v>76</v>
      </c>
      <c r="D5" s="32" t="s">
        <v>77</v>
      </c>
      <c r="E5" s="33" t="s">
        <v>0</v>
      </c>
      <c r="F5" s="33" t="s">
        <v>1</v>
      </c>
      <c r="G5" s="33" t="s">
        <v>11</v>
      </c>
      <c r="H5" s="33" t="s">
        <v>85</v>
      </c>
      <c r="I5" s="33" t="s">
        <v>2</v>
      </c>
      <c r="J5" s="33"/>
      <c r="K5" s="33" t="s">
        <v>7</v>
      </c>
      <c r="L5" s="33" t="s">
        <v>74</v>
      </c>
      <c r="M5" s="33" t="s">
        <v>75</v>
      </c>
      <c r="N5" s="33" t="s">
        <v>67</v>
      </c>
      <c r="O5" s="33" t="s">
        <v>74</v>
      </c>
      <c r="P5" s="33" t="s">
        <v>75</v>
      </c>
      <c r="Q5" s="33" t="s">
        <v>67</v>
      </c>
      <c r="R5" s="33" t="s">
        <v>74</v>
      </c>
      <c r="S5" s="33" t="s">
        <v>75</v>
      </c>
      <c r="T5" s="33" t="s">
        <v>67</v>
      </c>
      <c r="U5" s="33" t="s">
        <v>74</v>
      </c>
      <c r="V5" s="33" t="s">
        <v>75</v>
      </c>
      <c r="W5" s="33" t="s">
        <v>67</v>
      </c>
      <c r="X5" s="33" t="s">
        <v>74</v>
      </c>
      <c r="Y5" s="33" t="s">
        <v>75</v>
      </c>
      <c r="Z5" s="33" t="s">
        <v>67</v>
      </c>
      <c r="AA5" s="33" t="s">
        <v>74</v>
      </c>
      <c r="AB5" s="33" t="s">
        <v>75</v>
      </c>
      <c r="AC5" s="33" t="s">
        <v>67</v>
      </c>
      <c r="AD5" s="33" t="s">
        <v>74</v>
      </c>
      <c r="AE5" s="33" t="s">
        <v>75</v>
      </c>
      <c r="AF5" s="33" t="s">
        <v>67</v>
      </c>
      <c r="AG5" s="33" t="s">
        <v>74</v>
      </c>
      <c r="AH5" s="33" t="s">
        <v>75</v>
      </c>
      <c r="AI5" s="33" t="s">
        <v>67</v>
      </c>
      <c r="AJ5" s="18"/>
    </row>
    <row r="6" spans="1:36" ht="19.5" customHeight="1">
      <c r="A6" s="18"/>
      <c r="B6" s="99">
        <v>1</v>
      </c>
      <c r="C6" s="104">
        <f t="shared" ref="C6" si="0">M6+P6+S6+V6+Y6+AB6+AE6+AH6</f>
        <v>40</v>
      </c>
      <c r="D6" s="105">
        <f t="shared" ref="D6" si="1">C6-MINA(M6,P6,S6,V6,Y6,AB6,AE6,AH6)</f>
        <v>20</v>
      </c>
      <c r="E6" s="91" t="s">
        <v>37</v>
      </c>
      <c r="F6" s="92" t="s">
        <v>38</v>
      </c>
      <c r="G6" s="92" t="s">
        <v>15</v>
      </c>
      <c r="H6" s="92" t="s">
        <v>86</v>
      </c>
      <c r="I6" s="92" t="s">
        <v>172</v>
      </c>
      <c r="J6" s="93">
        <v>1997</v>
      </c>
      <c r="K6" s="93" t="s">
        <v>9</v>
      </c>
      <c r="L6" s="94">
        <v>1</v>
      </c>
      <c r="M6" s="95">
        <v>20</v>
      </c>
      <c r="N6" s="96">
        <v>15</v>
      </c>
      <c r="O6" s="94">
        <v>1</v>
      </c>
      <c r="P6" s="95">
        <v>20</v>
      </c>
      <c r="Q6" s="96">
        <v>54</v>
      </c>
      <c r="R6" s="94"/>
      <c r="S6" s="95"/>
      <c r="T6" s="98"/>
      <c r="U6" s="106"/>
      <c r="V6" s="95"/>
      <c r="W6" s="98"/>
      <c r="X6" s="94"/>
      <c r="Y6" s="97"/>
      <c r="Z6" s="98"/>
      <c r="AA6" s="94"/>
      <c r="AB6" s="95"/>
      <c r="AC6" s="98"/>
      <c r="AD6" s="94"/>
      <c r="AE6" s="97"/>
      <c r="AF6" s="98"/>
      <c r="AG6" s="94"/>
      <c r="AH6" s="97"/>
      <c r="AI6" s="98"/>
      <c r="AJ6" s="18"/>
    </row>
    <row r="7" spans="1:36" ht="20.100000000000001" customHeight="1">
      <c r="A7" s="18"/>
      <c r="B7" s="18"/>
      <c r="C7" s="18"/>
      <c r="D7" s="18"/>
      <c r="E7" s="20"/>
      <c r="F7" s="20"/>
      <c r="G7" s="20"/>
      <c r="H7" s="20"/>
      <c r="I7" s="20"/>
      <c r="J7" s="20"/>
      <c r="K7" s="21"/>
      <c r="L7" s="21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30" customHeight="1">
      <c r="A8" s="18"/>
      <c r="B8" s="286" t="s">
        <v>70</v>
      </c>
      <c r="C8" s="287"/>
      <c r="D8" s="287"/>
      <c r="E8" s="287"/>
      <c r="F8" s="287"/>
      <c r="G8" s="287"/>
      <c r="H8" s="287"/>
      <c r="I8" s="287"/>
      <c r="J8" s="287"/>
      <c r="K8" s="288"/>
      <c r="L8" s="158" t="s">
        <v>211</v>
      </c>
      <c r="M8" s="159"/>
      <c r="N8" s="160"/>
      <c r="O8" s="158" t="s">
        <v>214</v>
      </c>
      <c r="P8" s="159"/>
      <c r="Q8" s="160"/>
      <c r="R8" s="158" t="s">
        <v>215</v>
      </c>
      <c r="S8" s="159"/>
      <c r="T8" s="160"/>
      <c r="U8" s="158" t="s">
        <v>216</v>
      </c>
      <c r="V8" s="159"/>
      <c r="W8" s="160"/>
      <c r="X8" s="158" t="s">
        <v>217</v>
      </c>
      <c r="Y8" s="159"/>
      <c r="Z8" s="160"/>
      <c r="AA8" s="158" t="s">
        <v>218</v>
      </c>
      <c r="AB8" s="159"/>
      <c r="AC8" s="160"/>
      <c r="AD8" s="158" t="s">
        <v>219</v>
      </c>
      <c r="AE8" s="159"/>
      <c r="AF8" s="160"/>
      <c r="AG8" s="158" t="s">
        <v>220</v>
      </c>
      <c r="AH8" s="159"/>
      <c r="AI8" s="160"/>
      <c r="AJ8" s="18"/>
    </row>
    <row r="9" spans="1:36" ht="20.100000000000001" customHeight="1">
      <c r="A9" s="18"/>
      <c r="B9" s="32" t="s">
        <v>78</v>
      </c>
      <c r="C9" s="32" t="s">
        <v>76</v>
      </c>
      <c r="D9" s="32" t="s">
        <v>77</v>
      </c>
      <c r="E9" s="33" t="s">
        <v>0</v>
      </c>
      <c r="F9" s="33" t="s">
        <v>1</v>
      </c>
      <c r="G9" s="33" t="s">
        <v>11</v>
      </c>
      <c r="H9" s="33" t="s">
        <v>85</v>
      </c>
      <c r="I9" s="33" t="s">
        <v>2</v>
      </c>
      <c r="J9" s="33"/>
      <c r="K9" s="33" t="s">
        <v>7</v>
      </c>
      <c r="L9" s="33" t="s">
        <v>74</v>
      </c>
      <c r="M9" s="33" t="s">
        <v>75</v>
      </c>
      <c r="N9" s="33" t="s">
        <v>67</v>
      </c>
      <c r="O9" s="33" t="s">
        <v>74</v>
      </c>
      <c r="P9" s="33" t="s">
        <v>75</v>
      </c>
      <c r="Q9" s="33" t="s">
        <v>67</v>
      </c>
      <c r="R9" s="33" t="s">
        <v>74</v>
      </c>
      <c r="S9" s="33" t="s">
        <v>75</v>
      </c>
      <c r="T9" s="33" t="s">
        <v>67</v>
      </c>
      <c r="U9" s="33" t="s">
        <v>74</v>
      </c>
      <c r="V9" s="33" t="s">
        <v>75</v>
      </c>
      <c r="W9" s="33" t="s">
        <v>67</v>
      </c>
      <c r="X9" s="33" t="s">
        <v>74</v>
      </c>
      <c r="Y9" s="33" t="s">
        <v>75</v>
      </c>
      <c r="Z9" s="33" t="s">
        <v>67</v>
      </c>
      <c r="AA9" s="33" t="s">
        <v>74</v>
      </c>
      <c r="AB9" s="33" t="s">
        <v>75</v>
      </c>
      <c r="AC9" s="33" t="s">
        <v>67</v>
      </c>
      <c r="AD9" s="33" t="s">
        <v>74</v>
      </c>
      <c r="AE9" s="33" t="s">
        <v>75</v>
      </c>
      <c r="AF9" s="33" t="s">
        <v>67</v>
      </c>
      <c r="AG9" s="33" t="s">
        <v>74</v>
      </c>
      <c r="AH9" s="33" t="s">
        <v>75</v>
      </c>
      <c r="AI9" s="33" t="s">
        <v>67</v>
      </c>
      <c r="AJ9" s="18"/>
    </row>
    <row r="10" spans="1:36" ht="20.100000000000001" customHeight="1">
      <c r="A10" s="18"/>
      <c r="B10" s="10">
        <v>1</v>
      </c>
      <c r="C10" s="11">
        <f>M10+P10+S10+V10+Y10+AB10+AE10+AH10</f>
        <v>40</v>
      </c>
      <c r="D10" s="9">
        <f>C10-MINA(M10,P10,S10,V10,Y10,AB10,AE10,AH10)</f>
        <v>20</v>
      </c>
      <c r="E10" s="37" t="s">
        <v>89</v>
      </c>
      <c r="F10" s="39" t="s">
        <v>38</v>
      </c>
      <c r="G10" s="39" t="s">
        <v>15</v>
      </c>
      <c r="H10" s="39" t="s">
        <v>86</v>
      </c>
      <c r="I10" s="39" t="s">
        <v>90</v>
      </c>
      <c r="J10" s="39">
        <v>1997</v>
      </c>
      <c r="K10" s="40" t="s">
        <v>19</v>
      </c>
      <c r="L10" s="12">
        <v>1</v>
      </c>
      <c r="M10" s="13">
        <v>20</v>
      </c>
      <c r="N10" s="4">
        <v>24</v>
      </c>
      <c r="O10" s="12">
        <v>1</v>
      </c>
      <c r="P10" s="13">
        <v>20</v>
      </c>
      <c r="Q10" s="4">
        <v>33</v>
      </c>
      <c r="R10" s="12"/>
      <c r="S10" s="13"/>
      <c r="T10" s="4"/>
      <c r="U10" s="12"/>
      <c r="V10" s="13"/>
      <c r="W10" s="4"/>
      <c r="X10" s="12"/>
      <c r="Y10" s="13"/>
      <c r="Z10" s="4"/>
      <c r="AA10" s="12"/>
      <c r="AB10" s="13"/>
      <c r="AC10" s="4"/>
      <c r="AD10" s="12"/>
      <c r="AE10" s="13"/>
      <c r="AF10" s="4"/>
      <c r="AG10" s="12"/>
      <c r="AH10" s="13"/>
      <c r="AI10" s="4"/>
      <c r="AJ10" s="18"/>
    </row>
    <row r="11" spans="1:36" ht="19.5">
      <c r="A11" s="18"/>
      <c r="B11" s="34">
        <v>2</v>
      </c>
      <c r="C11" s="27">
        <f>M11+P11+S11+V11+Y11+AB11+AE11+AH11</f>
        <v>34</v>
      </c>
      <c r="D11" s="8">
        <f>C11-MINA(M11,P11,S11,V11,Y11,AB11,AE11,AH11)</f>
        <v>17</v>
      </c>
      <c r="E11" s="50" t="s">
        <v>64</v>
      </c>
      <c r="F11" s="49" t="s">
        <v>65</v>
      </c>
      <c r="G11" s="49" t="s">
        <v>15</v>
      </c>
      <c r="H11" s="49" t="s">
        <v>86</v>
      </c>
      <c r="I11" s="49" t="s">
        <v>106</v>
      </c>
      <c r="J11" s="49">
        <v>1996</v>
      </c>
      <c r="K11" s="49" t="s">
        <v>19</v>
      </c>
      <c r="L11" s="28">
        <v>2</v>
      </c>
      <c r="M11" s="29">
        <v>17</v>
      </c>
      <c r="N11" s="30">
        <v>84</v>
      </c>
      <c r="O11" s="28">
        <v>2</v>
      </c>
      <c r="P11" s="29">
        <v>17</v>
      </c>
      <c r="Q11" s="30">
        <v>42</v>
      </c>
      <c r="R11" s="28"/>
      <c r="S11" s="29"/>
      <c r="T11" s="30"/>
      <c r="U11" s="28"/>
      <c r="V11" s="29"/>
      <c r="W11" s="30"/>
      <c r="X11" s="28"/>
      <c r="Y11" s="29"/>
      <c r="Z11" s="30"/>
      <c r="AA11" s="28"/>
      <c r="AB11" s="29"/>
      <c r="AC11" s="30"/>
      <c r="AD11" s="28"/>
      <c r="AE11" s="29"/>
      <c r="AF11" s="30"/>
      <c r="AG11" s="28"/>
      <c r="AH11" s="29"/>
      <c r="AI11" s="30"/>
      <c r="AJ11" s="18"/>
    </row>
    <row r="12" spans="1:36" ht="21">
      <c r="A12" s="18"/>
      <c r="B12" s="18"/>
      <c r="C12" s="18"/>
      <c r="D12" s="18"/>
      <c r="E12" s="20"/>
      <c r="F12" s="20"/>
      <c r="G12" s="20"/>
      <c r="H12" s="20"/>
      <c r="I12" s="20"/>
      <c r="J12" s="20"/>
      <c r="K12" s="21"/>
      <c r="L12" s="21"/>
      <c r="M12" s="21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30" customHeight="1">
      <c r="A13" s="18"/>
      <c r="B13" s="286" t="s">
        <v>71</v>
      </c>
      <c r="C13" s="287"/>
      <c r="D13" s="287"/>
      <c r="E13" s="287"/>
      <c r="F13" s="287"/>
      <c r="G13" s="287"/>
      <c r="H13" s="287"/>
      <c r="I13" s="287"/>
      <c r="J13" s="287"/>
      <c r="K13" s="288"/>
      <c r="L13" s="158" t="s">
        <v>211</v>
      </c>
      <c r="M13" s="159"/>
      <c r="N13" s="160"/>
      <c r="O13" s="158" t="s">
        <v>214</v>
      </c>
      <c r="P13" s="159"/>
      <c r="Q13" s="160"/>
      <c r="R13" s="158" t="s">
        <v>215</v>
      </c>
      <c r="S13" s="159"/>
      <c r="T13" s="160"/>
      <c r="U13" s="158" t="s">
        <v>216</v>
      </c>
      <c r="V13" s="159"/>
      <c r="W13" s="160"/>
      <c r="X13" s="158" t="s">
        <v>217</v>
      </c>
      <c r="Y13" s="159"/>
      <c r="Z13" s="160"/>
      <c r="AA13" s="158" t="s">
        <v>218</v>
      </c>
      <c r="AB13" s="159"/>
      <c r="AC13" s="160"/>
      <c r="AD13" s="158" t="s">
        <v>219</v>
      </c>
      <c r="AE13" s="159"/>
      <c r="AF13" s="160"/>
      <c r="AG13" s="158" t="s">
        <v>220</v>
      </c>
      <c r="AH13" s="159"/>
      <c r="AI13" s="160"/>
      <c r="AJ13" s="18"/>
    </row>
    <row r="14" spans="1:36" ht="20.100000000000001" customHeight="1">
      <c r="A14" s="18"/>
      <c r="B14" s="32" t="s">
        <v>78</v>
      </c>
      <c r="C14" s="32" t="s">
        <v>76</v>
      </c>
      <c r="D14" s="32" t="s">
        <v>77</v>
      </c>
      <c r="E14" s="33" t="s">
        <v>0</v>
      </c>
      <c r="F14" s="33" t="s">
        <v>1</v>
      </c>
      <c r="G14" s="33" t="s">
        <v>11</v>
      </c>
      <c r="H14" s="33" t="s">
        <v>85</v>
      </c>
      <c r="I14" s="33" t="s">
        <v>2</v>
      </c>
      <c r="J14" s="33"/>
      <c r="K14" s="33" t="s">
        <v>7</v>
      </c>
      <c r="L14" s="33" t="s">
        <v>74</v>
      </c>
      <c r="M14" s="33" t="s">
        <v>75</v>
      </c>
      <c r="N14" s="33" t="s">
        <v>67</v>
      </c>
      <c r="O14" s="33" t="s">
        <v>74</v>
      </c>
      <c r="P14" s="33" t="s">
        <v>75</v>
      </c>
      <c r="Q14" s="33" t="s">
        <v>67</v>
      </c>
      <c r="R14" s="33" t="s">
        <v>74</v>
      </c>
      <c r="S14" s="33" t="s">
        <v>75</v>
      </c>
      <c r="T14" s="33" t="s">
        <v>67</v>
      </c>
      <c r="U14" s="33" t="s">
        <v>74</v>
      </c>
      <c r="V14" s="33" t="s">
        <v>75</v>
      </c>
      <c r="W14" s="33" t="s">
        <v>67</v>
      </c>
      <c r="X14" s="33" t="s">
        <v>74</v>
      </c>
      <c r="Y14" s="33" t="s">
        <v>75</v>
      </c>
      <c r="Z14" s="33" t="s">
        <v>67</v>
      </c>
      <c r="AA14" s="33" t="s">
        <v>74</v>
      </c>
      <c r="AB14" s="33" t="s">
        <v>75</v>
      </c>
      <c r="AC14" s="33" t="s">
        <v>67</v>
      </c>
      <c r="AD14" s="33" t="s">
        <v>74</v>
      </c>
      <c r="AE14" s="33" t="s">
        <v>75</v>
      </c>
      <c r="AF14" s="33" t="s">
        <v>67</v>
      </c>
      <c r="AG14" s="33" t="s">
        <v>74</v>
      </c>
      <c r="AH14" s="33" t="s">
        <v>75</v>
      </c>
      <c r="AI14" s="33" t="s">
        <v>67</v>
      </c>
      <c r="AJ14" s="18"/>
    </row>
    <row r="15" spans="1:36" ht="19.5">
      <c r="A15" s="18"/>
      <c r="B15" s="1">
        <v>1</v>
      </c>
      <c r="C15" s="11">
        <f>M15+P15+S15+V15+Y15+AB15+AE15+AH15</f>
        <v>37</v>
      </c>
      <c r="D15" s="9">
        <f>C15-MINA(M15,P15,S15,V15,Y15,AB15,AE15,AH15)</f>
        <v>20</v>
      </c>
      <c r="E15" s="37" t="s">
        <v>80</v>
      </c>
      <c r="F15" s="39" t="s">
        <v>38</v>
      </c>
      <c r="G15" s="39" t="s">
        <v>15</v>
      </c>
      <c r="H15" s="39" t="s">
        <v>86</v>
      </c>
      <c r="I15" s="39" t="s">
        <v>163</v>
      </c>
      <c r="J15" s="39">
        <v>1996</v>
      </c>
      <c r="K15" s="40" t="s">
        <v>39</v>
      </c>
      <c r="L15" s="12">
        <v>1</v>
      </c>
      <c r="M15" s="13">
        <v>20</v>
      </c>
      <c r="N15" s="4">
        <v>21</v>
      </c>
      <c r="O15" s="12">
        <v>2</v>
      </c>
      <c r="P15" s="13">
        <v>17</v>
      </c>
      <c r="Q15" s="4">
        <v>28</v>
      </c>
      <c r="R15" s="12"/>
      <c r="S15" s="13"/>
      <c r="T15" s="4"/>
      <c r="U15" s="12"/>
      <c r="V15" s="13"/>
      <c r="W15" s="4"/>
      <c r="X15" s="12"/>
      <c r="Y15" s="13"/>
      <c r="Z15" s="4"/>
      <c r="AA15" s="12"/>
      <c r="AB15" s="13"/>
      <c r="AC15" s="4"/>
      <c r="AD15" s="12"/>
      <c r="AE15" s="13"/>
      <c r="AF15" s="4"/>
      <c r="AG15" s="12"/>
      <c r="AH15" s="13"/>
      <c r="AI15" s="4"/>
      <c r="AJ15" s="18"/>
    </row>
    <row r="16" spans="1:36" ht="19.5" customHeight="1">
      <c r="A16" s="18"/>
      <c r="B16" s="1">
        <v>2</v>
      </c>
      <c r="C16" s="11">
        <f>M16+P16+S16+V16+Y16+AB16+AE16+AH16</f>
        <v>35</v>
      </c>
      <c r="D16" s="9">
        <f>C16-MINA(M16,P16,S16,V16,Y16,AB16,AE16,AH16)</f>
        <v>20</v>
      </c>
      <c r="E16" s="37" t="s">
        <v>58</v>
      </c>
      <c r="F16" s="39" t="s">
        <v>59</v>
      </c>
      <c r="G16" s="39" t="s">
        <v>15</v>
      </c>
      <c r="H16" s="39" t="s">
        <v>86</v>
      </c>
      <c r="I16" s="39" t="s">
        <v>105</v>
      </c>
      <c r="J16" s="39">
        <v>1997</v>
      </c>
      <c r="K16" s="40" t="s">
        <v>39</v>
      </c>
      <c r="L16" s="12">
        <v>3</v>
      </c>
      <c r="M16" s="13">
        <v>15</v>
      </c>
      <c r="N16" s="4">
        <v>44</v>
      </c>
      <c r="O16" s="12">
        <v>1</v>
      </c>
      <c r="P16" s="13">
        <v>20</v>
      </c>
      <c r="Q16" s="4">
        <v>23</v>
      </c>
      <c r="R16" s="12"/>
      <c r="S16" s="13"/>
      <c r="T16" s="4"/>
      <c r="U16" s="12"/>
      <c r="V16" s="13"/>
      <c r="W16" s="4"/>
      <c r="X16" s="12"/>
      <c r="Y16" s="13"/>
      <c r="Z16" s="4"/>
      <c r="AA16" s="12"/>
      <c r="AB16" s="13"/>
      <c r="AC16" s="4"/>
      <c r="AD16" s="12"/>
      <c r="AE16" s="13"/>
      <c r="AF16" s="4"/>
      <c r="AG16" s="12"/>
      <c r="AH16" s="13"/>
      <c r="AI16" s="4"/>
      <c r="AJ16" s="18"/>
    </row>
    <row r="17" spans="1:36" ht="19.5" customHeight="1">
      <c r="A17" s="18"/>
      <c r="B17" s="34">
        <v>3</v>
      </c>
      <c r="C17" s="27">
        <f>M17+P17+S17+V17+Y17+AB17+AE17+AH17</f>
        <v>17</v>
      </c>
      <c r="D17" s="8">
        <f>C17-MINA(M17,P17,S17,V17,Y17,AB17,AE17,AH17)</f>
        <v>17</v>
      </c>
      <c r="E17" s="50" t="s">
        <v>54</v>
      </c>
      <c r="F17" s="49" t="s">
        <v>55</v>
      </c>
      <c r="G17" s="49" t="s">
        <v>15</v>
      </c>
      <c r="H17" s="49" t="s">
        <v>86</v>
      </c>
      <c r="I17" s="49" t="s">
        <v>162</v>
      </c>
      <c r="J17" s="49">
        <v>1996</v>
      </c>
      <c r="K17" s="55" t="s">
        <v>39</v>
      </c>
      <c r="L17" s="28">
        <v>2</v>
      </c>
      <c r="M17" s="29">
        <v>17</v>
      </c>
      <c r="N17" s="30">
        <v>36</v>
      </c>
      <c r="O17" s="146" t="s">
        <v>295</v>
      </c>
      <c r="P17" s="147">
        <v>0</v>
      </c>
      <c r="Q17" s="148" t="s">
        <v>295</v>
      </c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/>
      <c r="AD17" s="28"/>
      <c r="AE17" s="29"/>
      <c r="AF17" s="30"/>
      <c r="AG17" s="28"/>
      <c r="AH17" s="29"/>
      <c r="AI17" s="30"/>
      <c r="AJ17" s="18"/>
    </row>
    <row r="18" spans="1:36" ht="20.100000000000001" customHeight="1">
      <c r="A18" s="18"/>
      <c r="B18" s="18"/>
      <c r="C18" s="18"/>
      <c r="D18" s="18"/>
      <c r="E18" s="20"/>
      <c r="F18" s="20"/>
      <c r="G18" s="20"/>
      <c r="H18" s="20"/>
      <c r="I18" s="20"/>
      <c r="J18" s="20"/>
      <c r="K18" s="21"/>
      <c r="L18" s="21"/>
      <c r="M18" s="2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30" customHeight="1">
      <c r="A19" s="18"/>
      <c r="B19" s="286" t="s">
        <v>72</v>
      </c>
      <c r="C19" s="287"/>
      <c r="D19" s="287"/>
      <c r="E19" s="287"/>
      <c r="F19" s="287"/>
      <c r="G19" s="287"/>
      <c r="H19" s="287"/>
      <c r="I19" s="287"/>
      <c r="J19" s="287"/>
      <c r="K19" s="288"/>
      <c r="L19" s="158" t="s">
        <v>211</v>
      </c>
      <c r="M19" s="159"/>
      <c r="N19" s="160"/>
      <c r="O19" s="158" t="s">
        <v>214</v>
      </c>
      <c r="P19" s="159"/>
      <c r="Q19" s="160"/>
      <c r="R19" s="158" t="s">
        <v>215</v>
      </c>
      <c r="S19" s="159"/>
      <c r="T19" s="160"/>
      <c r="U19" s="158" t="s">
        <v>216</v>
      </c>
      <c r="V19" s="159"/>
      <c r="W19" s="160"/>
      <c r="X19" s="158" t="s">
        <v>217</v>
      </c>
      <c r="Y19" s="159"/>
      <c r="Z19" s="160"/>
      <c r="AA19" s="158" t="s">
        <v>218</v>
      </c>
      <c r="AB19" s="159"/>
      <c r="AC19" s="160"/>
      <c r="AD19" s="158" t="s">
        <v>219</v>
      </c>
      <c r="AE19" s="159"/>
      <c r="AF19" s="160"/>
      <c r="AG19" s="158" t="s">
        <v>220</v>
      </c>
      <c r="AH19" s="159"/>
      <c r="AI19" s="160"/>
      <c r="AJ19" s="18"/>
    </row>
    <row r="20" spans="1:36" ht="19.5" customHeight="1">
      <c r="A20" s="18"/>
      <c r="B20" s="32" t="s">
        <v>78</v>
      </c>
      <c r="C20" s="32" t="s">
        <v>76</v>
      </c>
      <c r="D20" s="32" t="s">
        <v>77</v>
      </c>
      <c r="E20" s="33" t="s">
        <v>0</v>
      </c>
      <c r="F20" s="33" t="s">
        <v>1</v>
      </c>
      <c r="G20" s="33" t="s">
        <v>11</v>
      </c>
      <c r="H20" s="33" t="s">
        <v>85</v>
      </c>
      <c r="I20" s="33" t="s">
        <v>2</v>
      </c>
      <c r="J20" s="33"/>
      <c r="K20" s="33" t="s">
        <v>7</v>
      </c>
      <c r="L20" s="33" t="s">
        <v>74</v>
      </c>
      <c r="M20" s="33" t="s">
        <v>75</v>
      </c>
      <c r="N20" s="33" t="s">
        <v>67</v>
      </c>
      <c r="O20" s="33" t="s">
        <v>74</v>
      </c>
      <c r="P20" s="33" t="s">
        <v>75</v>
      </c>
      <c r="Q20" s="33" t="s">
        <v>67</v>
      </c>
      <c r="R20" s="33" t="s">
        <v>74</v>
      </c>
      <c r="S20" s="33" t="s">
        <v>75</v>
      </c>
      <c r="T20" s="33" t="s">
        <v>67</v>
      </c>
      <c r="U20" s="33" t="s">
        <v>74</v>
      </c>
      <c r="V20" s="33" t="s">
        <v>75</v>
      </c>
      <c r="W20" s="33" t="s">
        <v>67</v>
      </c>
      <c r="X20" s="33" t="s">
        <v>74</v>
      </c>
      <c r="Y20" s="33" t="s">
        <v>75</v>
      </c>
      <c r="Z20" s="33" t="s">
        <v>67</v>
      </c>
      <c r="AA20" s="33" t="s">
        <v>74</v>
      </c>
      <c r="AB20" s="33" t="s">
        <v>75</v>
      </c>
      <c r="AC20" s="33" t="s">
        <v>67</v>
      </c>
      <c r="AD20" s="33" t="s">
        <v>74</v>
      </c>
      <c r="AE20" s="33" t="s">
        <v>75</v>
      </c>
      <c r="AF20" s="33" t="s">
        <v>67</v>
      </c>
      <c r="AG20" s="33" t="s">
        <v>74</v>
      </c>
      <c r="AH20" s="33" t="s">
        <v>75</v>
      </c>
      <c r="AI20" s="33" t="s">
        <v>67</v>
      </c>
      <c r="AJ20" s="18"/>
    </row>
    <row r="21" spans="1:36" ht="20.100000000000001" customHeight="1">
      <c r="A21" s="18"/>
      <c r="B21" s="90">
        <v>1</v>
      </c>
      <c r="C21" s="104">
        <f t="shared" ref="C21" si="2">M21+P21+S21+V21+Y21+AB21+AE21+AH21</f>
        <v>20</v>
      </c>
      <c r="D21" s="105">
        <f t="shared" ref="D21" si="3">C21-MINA(M21,P21,S21,V21,Y21,AB21,AE21,AH21)</f>
        <v>20</v>
      </c>
      <c r="E21" s="91" t="s">
        <v>148</v>
      </c>
      <c r="F21" s="92" t="s">
        <v>149</v>
      </c>
      <c r="G21" s="92" t="s">
        <v>15</v>
      </c>
      <c r="H21" s="92" t="s">
        <v>86</v>
      </c>
      <c r="I21" s="92" t="s">
        <v>150</v>
      </c>
      <c r="J21" s="92">
        <v>1995</v>
      </c>
      <c r="K21" s="93" t="s">
        <v>44</v>
      </c>
      <c r="L21" s="94">
        <v>1</v>
      </c>
      <c r="M21" s="95">
        <v>20</v>
      </c>
      <c r="N21" s="96">
        <v>26</v>
      </c>
      <c r="O21" s="150" t="s">
        <v>320</v>
      </c>
      <c r="P21" s="151">
        <v>0</v>
      </c>
      <c r="Q21" s="152" t="s">
        <v>313</v>
      </c>
      <c r="R21" s="94"/>
      <c r="S21" s="95"/>
      <c r="T21" s="96"/>
      <c r="U21" s="94"/>
      <c r="V21" s="95"/>
      <c r="W21" s="96"/>
      <c r="X21" s="94"/>
      <c r="Y21" s="95"/>
      <c r="Z21" s="96"/>
      <c r="AA21" s="94"/>
      <c r="AB21" s="95"/>
      <c r="AC21" s="96"/>
      <c r="AD21" s="94"/>
      <c r="AE21" s="95"/>
      <c r="AF21" s="96"/>
      <c r="AG21" s="94"/>
      <c r="AH21" s="95"/>
      <c r="AI21" s="96"/>
      <c r="AJ21" s="18"/>
    </row>
    <row r="22" spans="1:36" ht="20.100000000000001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8"/>
    </row>
    <row r="23" spans="1:36" ht="30" customHeight="1">
      <c r="A23" s="18"/>
      <c r="B23" s="286" t="s">
        <v>84</v>
      </c>
      <c r="C23" s="287"/>
      <c r="D23" s="287"/>
      <c r="E23" s="287"/>
      <c r="F23" s="287"/>
      <c r="G23" s="287"/>
      <c r="H23" s="287"/>
      <c r="I23" s="287"/>
      <c r="J23" s="287"/>
      <c r="K23" s="288"/>
      <c r="L23" s="158" t="s">
        <v>211</v>
      </c>
      <c r="M23" s="159"/>
      <c r="N23" s="160"/>
      <c r="O23" s="158" t="s">
        <v>214</v>
      </c>
      <c r="P23" s="159"/>
      <c r="Q23" s="160"/>
      <c r="R23" s="158" t="s">
        <v>215</v>
      </c>
      <c r="S23" s="159"/>
      <c r="T23" s="160"/>
      <c r="U23" s="158" t="s">
        <v>216</v>
      </c>
      <c r="V23" s="159"/>
      <c r="W23" s="160"/>
      <c r="X23" s="158" t="s">
        <v>217</v>
      </c>
      <c r="Y23" s="159"/>
      <c r="Z23" s="160"/>
      <c r="AA23" s="158" t="s">
        <v>218</v>
      </c>
      <c r="AB23" s="159"/>
      <c r="AC23" s="160"/>
      <c r="AD23" s="158" t="s">
        <v>219</v>
      </c>
      <c r="AE23" s="159"/>
      <c r="AF23" s="160"/>
      <c r="AG23" s="158" t="s">
        <v>220</v>
      </c>
      <c r="AH23" s="159"/>
      <c r="AI23" s="160"/>
      <c r="AJ23" s="18"/>
    </row>
    <row r="24" spans="1:36" ht="20.100000000000001" customHeight="1">
      <c r="A24" s="18"/>
      <c r="B24" s="32" t="s">
        <v>78</v>
      </c>
      <c r="C24" s="32" t="s">
        <v>76</v>
      </c>
      <c r="D24" s="32" t="s">
        <v>77</v>
      </c>
      <c r="E24" s="33" t="s">
        <v>0</v>
      </c>
      <c r="F24" s="33" t="s">
        <v>1</v>
      </c>
      <c r="G24" s="33" t="s">
        <v>11</v>
      </c>
      <c r="H24" s="33" t="s">
        <v>85</v>
      </c>
      <c r="I24" s="33" t="s">
        <v>2</v>
      </c>
      <c r="J24" s="33"/>
      <c r="K24" s="33" t="s">
        <v>7</v>
      </c>
      <c r="L24" s="33" t="s">
        <v>74</v>
      </c>
      <c r="M24" s="33" t="s">
        <v>75</v>
      </c>
      <c r="N24" s="33" t="s">
        <v>67</v>
      </c>
      <c r="O24" s="33" t="s">
        <v>74</v>
      </c>
      <c r="P24" s="33" t="s">
        <v>75</v>
      </c>
      <c r="Q24" s="33" t="s">
        <v>67</v>
      </c>
      <c r="R24" s="33" t="s">
        <v>74</v>
      </c>
      <c r="S24" s="33" t="s">
        <v>75</v>
      </c>
      <c r="T24" s="33" t="s">
        <v>67</v>
      </c>
      <c r="U24" s="33" t="s">
        <v>74</v>
      </c>
      <c r="V24" s="33" t="s">
        <v>75</v>
      </c>
      <c r="W24" s="33" t="s">
        <v>67</v>
      </c>
      <c r="X24" s="33" t="s">
        <v>74</v>
      </c>
      <c r="Y24" s="33" t="s">
        <v>75</v>
      </c>
      <c r="Z24" s="33" t="s">
        <v>67</v>
      </c>
      <c r="AA24" s="33" t="s">
        <v>74</v>
      </c>
      <c r="AB24" s="33" t="s">
        <v>75</v>
      </c>
      <c r="AC24" s="33" t="s">
        <v>67</v>
      </c>
      <c r="AD24" s="33" t="s">
        <v>74</v>
      </c>
      <c r="AE24" s="33" t="s">
        <v>75</v>
      </c>
      <c r="AF24" s="33" t="s">
        <v>67</v>
      </c>
      <c r="AG24" s="33" t="s">
        <v>74</v>
      </c>
      <c r="AH24" s="33" t="s">
        <v>75</v>
      </c>
      <c r="AI24" s="33" t="s">
        <v>67</v>
      </c>
      <c r="AJ24" s="18"/>
    </row>
    <row r="25" spans="1:36" ht="20.100000000000001" customHeight="1">
      <c r="A25" s="18"/>
      <c r="B25" s="14">
        <v>1</v>
      </c>
      <c r="C25" s="11">
        <f>M25+P25+S25+V25+Y25+AB25+AE25+AH25</f>
        <v>40</v>
      </c>
      <c r="D25" s="9">
        <f>C25-MINA(M25,P25,S25,V25,Y25,AB25,AE25,AH25)</f>
        <v>20</v>
      </c>
      <c r="E25" s="42" t="s">
        <v>27</v>
      </c>
      <c r="F25" s="43" t="s">
        <v>59</v>
      </c>
      <c r="G25" s="43" t="s">
        <v>21</v>
      </c>
      <c r="H25" s="43" t="s">
        <v>86</v>
      </c>
      <c r="I25" s="43" t="s">
        <v>113</v>
      </c>
      <c r="J25" s="43">
        <v>2000</v>
      </c>
      <c r="K25" s="44" t="s">
        <v>111</v>
      </c>
      <c r="L25" s="12">
        <v>1</v>
      </c>
      <c r="M25" s="13">
        <v>20</v>
      </c>
      <c r="N25" s="4">
        <v>23</v>
      </c>
      <c r="O25" s="12">
        <v>1</v>
      </c>
      <c r="P25" s="13">
        <v>20</v>
      </c>
      <c r="Q25" s="4">
        <v>14</v>
      </c>
      <c r="R25" s="12"/>
      <c r="S25" s="13"/>
      <c r="T25" s="4"/>
      <c r="U25" s="12"/>
      <c r="V25" s="13"/>
      <c r="W25" s="4"/>
      <c r="X25" s="12"/>
      <c r="Y25" s="13"/>
      <c r="Z25" s="4"/>
      <c r="AA25" s="12"/>
      <c r="AB25" s="13"/>
      <c r="AC25" s="4"/>
      <c r="AD25" s="12"/>
      <c r="AE25" s="13"/>
      <c r="AF25" s="4"/>
      <c r="AG25" s="12"/>
      <c r="AH25" s="13"/>
      <c r="AI25" s="4"/>
      <c r="AJ25" s="18"/>
    </row>
    <row r="26" spans="1:36" ht="19.5">
      <c r="A26" s="18"/>
      <c r="B26" s="26">
        <v>2</v>
      </c>
      <c r="C26" s="27">
        <f>M26+P26+S26+V26+Y26+AB26+AE26+AH26</f>
        <v>17</v>
      </c>
      <c r="D26" s="8">
        <f>C26-MINA(M26,P26,S26,V26,Y26,AB26,AE26,AH26)</f>
        <v>17</v>
      </c>
      <c r="E26" s="50" t="s">
        <v>274</v>
      </c>
      <c r="F26" s="49" t="s">
        <v>225</v>
      </c>
      <c r="G26" s="50" t="s">
        <v>24</v>
      </c>
      <c r="H26" s="50" t="s">
        <v>86</v>
      </c>
      <c r="I26" s="49" t="s">
        <v>275</v>
      </c>
      <c r="J26" s="49">
        <v>1997</v>
      </c>
      <c r="K26" s="50" t="s">
        <v>111</v>
      </c>
      <c r="L26" s="28">
        <v>2</v>
      </c>
      <c r="M26" s="29">
        <v>17</v>
      </c>
      <c r="N26" s="30">
        <v>60</v>
      </c>
      <c r="O26" s="146" t="s">
        <v>295</v>
      </c>
      <c r="P26" s="147">
        <v>0</v>
      </c>
      <c r="Q26" s="148" t="s">
        <v>295</v>
      </c>
      <c r="R26" s="28"/>
      <c r="S26" s="29"/>
      <c r="T26" s="30"/>
      <c r="U26" s="28"/>
      <c r="V26" s="29"/>
      <c r="W26" s="30"/>
      <c r="X26" s="28"/>
      <c r="Y26" s="29"/>
      <c r="Z26" s="30"/>
      <c r="AA26" s="28"/>
      <c r="AB26" s="29"/>
      <c r="AC26" s="30"/>
      <c r="AD26" s="28"/>
      <c r="AE26" s="29"/>
      <c r="AF26" s="30"/>
      <c r="AG26" s="28"/>
      <c r="AH26" s="29"/>
      <c r="AI26" s="30"/>
      <c r="AJ26" s="18"/>
    </row>
    <row r="27" spans="1:36" ht="19.5">
      <c r="A27" s="1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9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8"/>
    </row>
    <row r="28" spans="1:36" ht="30" customHeight="1">
      <c r="A28" s="18"/>
      <c r="B28" s="286" t="s">
        <v>73</v>
      </c>
      <c r="C28" s="287"/>
      <c r="D28" s="287"/>
      <c r="E28" s="287"/>
      <c r="F28" s="287"/>
      <c r="G28" s="287"/>
      <c r="H28" s="287"/>
      <c r="I28" s="287"/>
      <c r="J28" s="287"/>
      <c r="K28" s="288"/>
      <c r="L28" s="158" t="s">
        <v>211</v>
      </c>
      <c r="M28" s="159"/>
      <c r="N28" s="160"/>
      <c r="O28" s="158" t="s">
        <v>214</v>
      </c>
      <c r="P28" s="159"/>
      <c r="Q28" s="160"/>
      <c r="R28" s="158" t="s">
        <v>215</v>
      </c>
      <c r="S28" s="159"/>
      <c r="T28" s="160"/>
      <c r="U28" s="158" t="s">
        <v>216</v>
      </c>
      <c r="V28" s="159"/>
      <c r="W28" s="160"/>
      <c r="X28" s="158" t="s">
        <v>217</v>
      </c>
      <c r="Y28" s="159"/>
      <c r="Z28" s="160"/>
      <c r="AA28" s="158" t="s">
        <v>218</v>
      </c>
      <c r="AB28" s="159"/>
      <c r="AC28" s="160"/>
      <c r="AD28" s="158" t="s">
        <v>219</v>
      </c>
      <c r="AE28" s="159"/>
      <c r="AF28" s="160"/>
      <c r="AG28" s="158" t="s">
        <v>220</v>
      </c>
      <c r="AH28" s="159"/>
      <c r="AI28" s="160"/>
      <c r="AJ28" s="18"/>
    </row>
    <row r="29" spans="1:36" ht="20.100000000000001" customHeight="1">
      <c r="A29" s="18"/>
      <c r="B29" s="32" t="s">
        <v>78</v>
      </c>
      <c r="C29" s="32" t="s">
        <v>76</v>
      </c>
      <c r="D29" s="32" t="s">
        <v>77</v>
      </c>
      <c r="E29" s="33" t="s">
        <v>0</v>
      </c>
      <c r="F29" s="33" t="s">
        <v>1</v>
      </c>
      <c r="G29" s="33" t="s">
        <v>11</v>
      </c>
      <c r="H29" s="33"/>
      <c r="I29" s="33" t="s">
        <v>2</v>
      </c>
      <c r="J29" s="33"/>
      <c r="K29" s="33" t="s">
        <v>7</v>
      </c>
      <c r="L29" s="33" t="s">
        <v>74</v>
      </c>
      <c r="M29" s="33" t="s">
        <v>75</v>
      </c>
      <c r="N29" s="33" t="s">
        <v>67</v>
      </c>
      <c r="O29" s="33" t="s">
        <v>74</v>
      </c>
      <c r="P29" s="33" t="s">
        <v>75</v>
      </c>
      <c r="Q29" s="33" t="s">
        <v>67</v>
      </c>
      <c r="R29" s="33" t="s">
        <v>74</v>
      </c>
      <c r="S29" s="33" t="s">
        <v>75</v>
      </c>
      <c r="T29" s="33" t="s">
        <v>67</v>
      </c>
      <c r="U29" s="33" t="s">
        <v>74</v>
      </c>
      <c r="V29" s="33" t="s">
        <v>75</v>
      </c>
      <c r="W29" s="33" t="s">
        <v>67</v>
      </c>
      <c r="X29" s="33" t="s">
        <v>74</v>
      </c>
      <c r="Y29" s="33" t="s">
        <v>75</v>
      </c>
      <c r="Z29" s="33" t="s">
        <v>67</v>
      </c>
      <c r="AA29" s="33" t="s">
        <v>74</v>
      </c>
      <c r="AB29" s="33" t="s">
        <v>75</v>
      </c>
      <c r="AC29" s="33" t="s">
        <v>67</v>
      </c>
      <c r="AD29" s="33" t="s">
        <v>74</v>
      </c>
      <c r="AE29" s="33" t="s">
        <v>75</v>
      </c>
      <c r="AF29" s="33" t="s">
        <v>67</v>
      </c>
      <c r="AG29" s="33" t="s">
        <v>74</v>
      </c>
      <c r="AH29" s="33" t="s">
        <v>75</v>
      </c>
      <c r="AI29" s="33" t="s">
        <v>67</v>
      </c>
      <c r="AJ29" s="18"/>
    </row>
    <row r="30" spans="1:36" ht="19.5">
      <c r="A30" s="18"/>
      <c r="B30" s="10">
        <v>1</v>
      </c>
      <c r="C30" s="11">
        <f t="shared" ref="C30:C37" si="4">M30+P30+S30+V30+Y30+AB30+AE30+AH30</f>
        <v>37</v>
      </c>
      <c r="D30" s="9">
        <f t="shared" ref="D30:D37" si="5">C30-MINA(M30,P30,S30,V30,Y30,AB30,AE30,AH30)</f>
        <v>20</v>
      </c>
      <c r="E30" s="42" t="s">
        <v>27</v>
      </c>
      <c r="F30" s="43" t="s">
        <v>116</v>
      </c>
      <c r="G30" s="43" t="s">
        <v>21</v>
      </c>
      <c r="H30" s="43" t="s">
        <v>86</v>
      </c>
      <c r="I30" s="43" t="s">
        <v>117</v>
      </c>
      <c r="J30" s="43">
        <v>2002</v>
      </c>
      <c r="K30" s="44" t="s">
        <v>57</v>
      </c>
      <c r="L30" s="12">
        <v>2</v>
      </c>
      <c r="M30" s="13">
        <v>17</v>
      </c>
      <c r="N30" s="4">
        <v>30</v>
      </c>
      <c r="O30" s="12">
        <v>1</v>
      </c>
      <c r="P30" s="13">
        <v>20</v>
      </c>
      <c r="Q30" s="4">
        <v>21</v>
      </c>
      <c r="R30" s="12"/>
      <c r="S30" s="13"/>
      <c r="T30" s="4"/>
      <c r="U30" s="12"/>
      <c r="V30" s="13"/>
      <c r="W30" s="4"/>
      <c r="X30" s="12"/>
      <c r="Y30" s="13"/>
      <c r="Z30" s="4"/>
      <c r="AA30" s="12"/>
      <c r="AB30" s="13"/>
      <c r="AC30" s="4"/>
      <c r="AD30" s="12"/>
      <c r="AE30" s="13"/>
      <c r="AF30" s="4"/>
      <c r="AG30" s="12"/>
      <c r="AH30" s="13"/>
      <c r="AI30" s="4"/>
      <c r="AJ30" s="18"/>
    </row>
    <row r="31" spans="1:36" ht="19.5">
      <c r="A31" s="18"/>
      <c r="B31" s="10">
        <v>2</v>
      </c>
      <c r="C31" s="11">
        <f t="shared" si="4"/>
        <v>37</v>
      </c>
      <c r="D31" s="9">
        <f t="shared" si="5"/>
        <v>20</v>
      </c>
      <c r="E31" s="37" t="s">
        <v>243</v>
      </c>
      <c r="F31" s="39" t="s">
        <v>244</v>
      </c>
      <c r="G31" s="39" t="s">
        <v>14</v>
      </c>
      <c r="H31" s="39" t="s">
        <v>86</v>
      </c>
      <c r="I31" s="39" t="s">
        <v>248</v>
      </c>
      <c r="J31" s="39">
        <v>1997</v>
      </c>
      <c r="K31" s="40" t="s">
        <v>57</v>
      </c>
      <c r="L31" s="12">
        <v>1</v>
      </c>
      <c r="M31" s="13">
        <v>20</v>
      </c>
      <c r="N31" s="4">
        <v>23</v>
      </c>
      <c r="O31" s="12">
        <v>2</v>
      </c>
      <c r="P31" s="13">
        <v>17</v>
      </c>
      <c r="Q31" s="4">
        <v>28</v>
      </c>
      <c r="R31" s="12"/>
      <c r="S31" s="13"/>
      <c r="T31" s="4"/>
      <c r="U31" s="12"/>
      <c r="V31" s="13"/>
      <c r="W31" s="4"/>
      <c r="X31" s="12"/>
      <c r="Y31" s="13"/>
      <c r="Z31" s="4"/>
      <c r="AA31" s="12"/>
      <c r="AB31" s="13"/>
      <c r="AC31" s="4"/>
      <c r="AD31" s="12"/>
      <c r="AE31" s="13"/>
      <c r="AF31" s="4"/>
      <c r="AG31" s="12"/>
      <c r="AH31" s="13"/>
      <c r="AI31" s="4"/>
      <c r="AJ31" s="18"/>
    </row>
    <row r="32" spans="1:36" ht="19.5">
      <c r="A32" s="18"/>
      <c r="B32" s="10">
        <v>3</v>
      </c>
      <c r="C32" s="11">
        <f t="shared" si="4"/>
        <v>30</v>
      </c>
      <c r="D32" s="9">
        <f t="shared" si="5"/>
        <v>15</v>
      </c>
      <c r="E32" s="37" t="s">
        <v>60</v>
      </c>
      <c r="F32" s="39" t="s">
        <v>114</v>
      </c>
      <c r="G32" s="39" t="s">
        <v>14</v>
      </c>
      <c r="H32" s="39" t="s">
        <v>86</v>
      </c>
      <c r="I32" s="39" t="s">
        <v>115</v>
      </c>
      <c r="J32" s="39">
        <v>1997</v>
      </c>
      <c r="K32" s="40" t="s">
        <v>57</v>
      </c>
      <c r="L32" s="12">
        <v>3</v>
      </c>
      <c r="M32" s="13">
        <v>15</v>
      </c>
      <c r="N32" s="4">
        <v>34</v>
      </c>
      <c r="O32" s="12">
        <v>3</v>
      </c>
      <c r="P32" s="13">
        <v>15</v>
      </c>
      <c r="Q32" s="4">
        <v>38</v>
      </c>
      <c r="R32" s="12"/>
      <c r="S32" s="13"/>
      <c r="T32" s="4"/>
      <c r="U32" s="12"/>
      <c r="V32" s="13"/>
      <c r="W32" s="4"/>
      <c r="X32" s="12"/>
      <c r="Y32" s="13"/>
      <c r="Z32" s="4"/>
      <c r="AA32" s="12"/>
      <c r="AB32" s="13"/>
      <c r="AC32" s="4"/>
      <c r="AD32" s="12"/>
      <c r="AE32" s="13"/>
      <c r="AF32" s="4"/>
      <c r="AG32" s="12"/>
      <c r="AH32" s="13"/>
      <c r="AI32" s="4"/>
      <c r="AJ32" s="18"/>
    </row>
    <row r="33" spans="1:36" ht="19.5">
      <c r="A33" s="18"/>
      <c r="B33" s="10">
        <v>4</v>
      </c>
      <c r="C33" s="11">
        <f t="shared" si="4"/>
        <v>24</v>
      </c>
      <c r="D33" s="9">
        <f t="shared" si="5"/>
        <v>13</v>
      </c>
      <c r="E33" s="42" t="s">
        <v>269</v>
      </c>
      <c r="F33" s="43" t="s">
        <v>59</v>
      </c>
      <c r="G33" s="43" t="s">
        <v>15</v>
      </c>
      <c r="H33" s="43" t="s">
        <v>86</v>
      </c>
      <c r="I33" s="43" t="s">
        <v>270</v>
      </c>
      <c r="J33" s="43">
        <v>2003</v>
      </c>
      <c r="K33" s="44" t="s">
        <v>57</v>
      </c>
      <c r="L33" s="12">
        <v>5</v>
      </c>
      <c r="M33" s="13">
        <v>11</v>
      </c>
      <c r="N33" s="4">
        <v>58</v>
      </c>
      <c r="O33" s="12">
        <v>4</v>
      </c>
      <c r="P33" s="13">
        <v>13</v>
      </c>
      <c r="Q33" s="4">
        <v>51</v>
      </c>
      <c r="R33" s="12"/>
      <c r="S33" s="13"/>
      <c r="T33" s="4"/>
      <c r="U33" s="12"/>
      <c r="V33" s="13"/>
      <c r="W33" s="4"/>
      <c r="X33" s="12"/>
      <c r="Y33" s="13"/>
      <c r="Z33" s="4"/>
      <c r="AA33" s="12"/>
      <c r="AB33" s="13"/>
      <c r="AC33" s="4"/>
      <c r="AD33" s="12"/>
      <c r="AE33" s="13"/>
      <c r="AF33" s="4"/>
      <c r="AG33" s="12"/>
      <c r="AH33" s="13"/>
      <c r="AI33" s="4"/>
      <c r="AJ33" s="18"/>
    </row>
    <row r="34" spans="1:36" ht="19.5">
      <c r="A34" s="18"/>
      <c r="B34" s="10">
        <v>5</v>
      </c>
      <c r="C34" s="11">
        <f t="shared" si="4"/>
        <v>13</v>
      </c>
      <c r="D34" s="9">
        <f t="shared" si="5"/>
        <v>13</v>
      </c>
      <c r="E34" s="37" t="s">
        <v>249</v>
      </c>
      <c r="F34" s="39" t="s">
        <v>250</v>
      </c>
      <c r="G34" s="39" t="s">
        <v>24</v>
      </c>
      <c r="H34" s="39" t="s">
        <v>86</v>
      </c>
      <c r="I34" s="39" t="s">
        <v>254</v>
      </c>
      <c r="J34" s="39">
        <v>1997</v>
      </c>
      <c r="K34" s="40" t="s">
        <v>57</v>
      </c>
      <c r="L34" s="12">
        <v>4</v>
      </c>
      <c r="M34" s="13">
        <v>13</v>
      </c>
      <c r="N34" s="4">
        <v>46</v>
      </c>
      <c r="O34" s="142" t="s">
        <v>295</v>
      </c>
      <c r="P34" s="143">
        <v>0</v>
      </c>
      <c r="Q34" s="144" t="s">
        <v>295</v>
      </c>
      <c r="R34" s="12"/>
      <c r="S34" s="13"/>
      <c r="T34" s="4"/>
      <c r="U34" s="12"/>
      <c r="V34" s="13"/>
      <c r="W34" s="4"/>
      <c r="X34" s="12"/>
      <c r="Y34" s="13"/>
      <c r="Z34" s="4"/>
      <c r="AA34" s="12"/>
      <c r="AB34" s="13"/>
      <c r="AC34" s="4"/>
      <c r="AD34" s="12"/>
      <c r="AE34" s="13"/>
      <c r="AF34" s="4"/>
      <c r="AG34" s="12"/>
      <c r="AH34" s="13"/>
      <c r="AI34" s="4"/>
      <c r="AJ34" s="18"/>
    </row>
    <row r="35" spans="1:36" ht="19.5">
      <c r="A35" s="18"/>
      <c r="B35" s="10">
        <v>6</v>
      </c>
      <c r="C35" s="11">
        <f t="shared" si="4"/>
        <v>21</v>
      </c>
      <c r="D35" s="9">
        <f t="shared" si="5"/>
        <v>11</v>
      </c>
      <c r="E35" s="42" t="s">
        <v>125</v>
      </c>
      <c r="F35" s="43" t="s">
        <v>136</v>
      </c>
      <c r="G35" s="43" t="s">
        <v>14</v>
      </c>
      <c r="H35" s="43" t="s">
        <v>86</v>
      </c>
      <c r="I35" s="43" t="s">
        <v>137</v>
      </c>
      <c r="J35" s="43">
        <v>2000</v>
      </c>
      <c r="K35" s="44" t="s">
        <v>57</v>
      </c>
      <c r="L35" s="12">
        <v>6</v>
      </c>
      <c r="M35" s="13">
        <v>10</v>
      </c>
      <c r="N35" s="4">
        <v>65</v>
      </c>
      <c r="O35" s="12">
        <v>5</v>
      </c>
      <c r="P35" s="13">
        <v>11</v>
      </c>
      <c r="Q35" s="4">
        <v>82</v>
      </c>
      <c r="R35" s="12"/>
      <c r="S35" s="13"/>
      <c r="T35" s="4"/>
      <c r="U35" s="12"/>
      <c r="V35" s="13"/>
      <c r="W35" s="4"/>
      <c r="X35" s="12"/>
      <c r="Y35" s="13"/>
      <c r="Z35" s="4"/>
      <c r="AA35" s="12"/>
      <c r="AB35" s="13"/>
      <c r="AC35" s="4"/>
      <c r="AD35" s="12"/>
      <c r="AE35" s="13"/>
      <c r="AF35" s="4"/>
      <c r="AG35" s="12"/>
      <c r="AH35" s="13"/>
      <c r="AI35" s="4"/>
      <c r="AJ35" s="18"/>
    </row>
    <row r="36" spans="1:36" ht="19.5">
      <c r="A36" s="18"/>
      <c r="B36" s="10">
        <v>7</v>
      </c>
      <c r="C36" s="11">
        <f t="shared" si="4"/>
        <v>9</v>
      </c>
      <c r="D36" s="9">
        <f t="shared" si="5"/>
        <v>9</v>
      </c>
      <c r="E36" s="42" t="s">
        <v>37</v>
      </c>
      <c r="F36" s="43" t="s">
        <v>271</v>
      </c>
      <c r="G36" s="43" t="s">
        <v>15</v>
      </c>
      <c r="H36" s="43" t="s">
        <v>86</v>
      </c>
      <c r="I36" s="43" t="s">
        <v>272</v>
      </c>
      <c r="J36" s="43">
        <v>2001</v>
      </c>
      <c r="K36" s="44" t="s">
        <v>57</v>
      </c>
      <c r="L36" s="12">
        <v>7</v>
      </c>
      <c r="M36" s="13">
        <v>9</v>
      </c>
      <c r="N36" s="4">
        <v>72</v>
      </c>
      <c r="O36" s="142" t="s">
        <v>295</v>
      </c>
      <c r="P36" s="143">
        <v>0</v>
      </c>
      <c r="Q36" s="144" t="s">
        <v>295</v>
      </c>
      <c r="R36" s="12"/>
      <c r="S36" s="13"/>
      <c r="T36" s="4"/>
      <c r="U36" s="12"/>
      <c r="V36" s="13"/>
      <c r="W36" s="4"/>
      <c r="X36" s="12"/>
      <c r="Y36" s="13"/>
      <c r="Z36" s="4"/>
      <c r="AA36" s="12"/>
      <c r="AB36" s="13"/>
      <c r="AC36" s="4"/>
      <c r="AD36" s="12"/>
      <c r="AE36" s="13"/>
      <c r="AF36" s="4"/>
      <c r="AG36" s="12"/>
      <c r="AH36" s="13"/>
      <c r="AI36" s="4"/>
      <c r="AJ36" s="18"/>
    </row>
    <row r="37" spans="1:36" ht="19.5">
      <c r="A37" s="18"/>
      <c r="B37" s="26">
        <v>8</v>
      </c>
      <c r="C37" s="27">
        <f t="shared" si="4"/>
        <v>8</v>
      </c>
      <c r="D37" s="8">
        <f t="shared" si="5"/>
        <v>8</v>
      </c>
      <c r="E37" s="52" t="s">
        <v>245</v>
      </c>
      <c r="F37" s="53" t="s">
        <v>10</v>
      </c>
      <c r="G37" s="53" t="s">
        <v>24</v>
      </c>
      <c r="H37" s="53" t="s">
        <v>86</v>
      </c>
      <c r="I37" s="53" t="s">
        <v>273</v>
      </c>
      <c r="J37" s="53">
        <v>1999</v>
      </c>
      <c r="K37" s="54" t="s">
        <v>57</v>
      </c>
      <c r="L37" s="36">
        <v>8</v>
      </c>
      <c r="M37" s="29">
        <v>8</v>
      </c>
      <c r="N37" s="30">
        <v>77</v>
      </c>
      <c r="O37" s="146" t="s">
        <v>295</v>
      </c>
      <c r="P37" s="147">
        <v>0</v>
      </c>
      <c r="Q37" s="148" t="s">
        <v>295</v>
      </c>
      <c r="R37" s="28"/>
      <c r="S37" s="29"/>
      <c r="T37" s="30"/>
      <c r="U37" s="28"/>
      <c r="V37" s="29"/>
      <c r="W37" s="30"/>
      <c r="X37" s="28"/>
      <c r="Y37" s="29"/>
      <c r="Z37" s="30"/>
      <c r="AA37" s="28"/>
      <c r="AB37" s="29"/>
      <c r="AC37" s="30"/>
      <c r="AD37" s="28"/>
      <c r="AE37" s="29"/>
      <c r="AF37" s="30"/>
      <c r="AG37" s="28"/>
      <c r="AH37" s="29"/>
      <c r="AI37" s="30"/>
      <c r="AJ37" s="18"/>
    </row>
    <row r="38" spans="1:36" ht="19.5">
      <c r="A38" s="18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9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18"/>
    </row>
    <row r="39" spans="1:36" ht="19.5" customHeight="1">
      <c r="A39" s="18"/>
      <c r="B39" s="164">
        <f>COUNTA(B6:B6,B10:B11,B15:B17,B21:B21,B25:B26,B30:B37)</f>
        <v>17</v>
      </c>
      <c r="C39" s="166" t="s">
        <v>182</v>
      </c>
      <c r="D39" s="290"/>
      <c r="E39" s="291"/>
      <c r="F39" s="22"/>
      <c r="G39" s="58" t="s">
        <v>188</v>
      </c>
      <c r="H39" s="56"/>
      <c r="I39" s="172" t="s">
        <v>82</v>
      </c>
      <c r="J39" s="163"/>
      <c r="K39" s="295"/>
      <c r="L39" s="45">
        <f>COUNTA(L25:L26)-COUNTIF(L25:L26,"Abs")+COUNTA(L21:L21)-COUNTIF(L21:L21,"Abs")+COUNTA(L15:L17)-COUNTIF(L15:L17,"Abs")+COUNTA(L10:L11)-COUNTIF(L10:L11,"Abs")+COUNTA(L6:L6)-COUNTIF(L6:L6,"Abs")+COUNTA(L30:L37)-COUNTIF(L30:L37,"Abs")</f>
        <v>17</v>
      </c>
      <c r="M39" s="163" t="s">
        <v>83</v>
      </c>
      <c r="N39" s="295"/>
      <c r="O39" s="45">
        <f>COUNTA(O25:O26)-COUNTIF(O25:O26,"Abs")+COUNTA(O21:O21)-COUNTIF(O21:O21,"Abs")+COUNTA(O15:O17)-COUNTIF(O15:O17,"Abs")+COUNTA(O10:O11)-COUNTIF(O10:O11,"Abs")+COUNTA(O6:O6)-COUNTIF(O6:O6,"Abs")+COUNTA(O30:O37)-COUNTIF(O30:O37,"Abs")</f>
        <v>12</v>
      </c>
      <c r="P39" s="163" t="s">
        <v>83</v>
      </c>
      <c r="Q39" s="295"/>
      <c r="R39" s="45">
        <f>COUNTA(R25:R26)-COUNTIF(R25:R26,"Abs")+COUNTA(R21:R21)-COUNTIF(R21:R21,"Abs")+COUNTA(R15:R17)-COUNTIF(R15:R17,"Abs")+COUNTA(R10:R11)-COUNTIF(R10:R11,"Abs")+COUNTA(R6:R6)-COUNTIF(R6:R6,"Abs")+COUNTA(R30:R37)-COUNTIF(R30:R37,"Abs")</f>
        <v>0</v>
      </c>
      <c r="S39" s="161" t="s">
        <v>83</v>
      </c>
      <c r="T39" s="296"/>
      <c r="U39" s="45">
        <f>COUNTA(U25:U26)-COUNTIF(U25:U26,"Abs")+COUNTA(U21:U21)-COUNTIF(U21:U21,"Abs")+COUNTA(U15:U17)-COUNTIF(U15:U17,"Abs")+COUNTA(U10:U11)-COUNTIF(U10:U11,"Abs")+COUNTA(U6:U6)-COUNTIF(U6:U6,"Abs")+COUNTA(U30:U37)-COUNTIF(U30:U37,"Abs")</f>
        <v>0</v>
      </c>
      <c r="V39" s="163" t="s">
        <v>83</v>
      </c>
      <c r="W39" s="295"/>
      <c r="X39" s="45">
        <f>COUNTA(X25:X26)-COUNTIF(X25:X26,"Abs")+COUNTA(X21:X21)-COUNTIF(X21:X21,"Abs")+COUNTA(X15:X17)-COUNTIF(X15:X17,"Abs")+COUNTA(X10:X11)-COUNTIF(X10:X11,"Abs")+COUNTA(X6:X6)-COUNTIF(X6:X6,"Abs")+COUNTA(X30:X37)-COUNTIF(X30:X37,"Abs")</f>
        <v>0</v>
      </c>
      <c r="Y39" s="161" t="s">
        <v>83</v>
      </c>
      <c r="Z39" s="296"/>
      <c r="AA39" s="45">
        <f>COUNTA(AA25:AA26)-COUNTIF(AA25:AA26,"Abs")+COUNTA(AA21:AA21)-COUNTIF(AA21:AA21,"Abs")+COUNTA(AA15:AA17)-COUNTIF(AA15:AA17,"Abs")+COUNTA(AA10:AA11)-COUNTIF(AA10:AA11,"Abs")+COUNTA(AA6:AA6)-COUNTIF(AA6:AA6,"Abs")+COUNTA(AA30:AA37)-COUNTIF(AA30:AA37,"Abs")</f>
        <v>0</v>
      </c>
      <c r="AB39" s="163" t="s">
        <v>83</v>
      </c>
      <c r="AC39" s="295"/>
      <c r="AD39" s="45">
        <f>COUNTA(AD25:AD26)-COUNTIF(AD25:AD26,"Abs")+COUNTA(AD21:AD21)-COUNTIF(AD21:AD21,"Abs")+COUNTA(AD15:AD17)-COUNTIF(AD15:AD17,"Abs")+COUNTA(AD10:AD11)-COUNTIF(AD10:AD11,"Abs")+COUNTA(AD6:AD6)-COUNTIF(AD6:AD6,"Abs")+COUNTA(AD30:AD37)-COUNTIF(AD30:AD37,"Abs")</f>
        <v>0</v>
      </c>
      <c r="AE39" s="163" t="s">
        <v>83</v>
      </c>
      <c r="AF39" s="295"/>
      <c r="AG39" s="45">
        <f>COUNTA(AG25:AG26)-COUNTIF(AG25:AG26,"Abs")+COUNTA(AG21:AG21)-COUNTIF(AG21:AG21,"Abs")+COUNTA(AG15:AG17)-COUNTIF(AG15:AG17,"Abs")+COUNTA(AG10:AG11)-COUNTIF(AG10:AG11,"Abs")+COUNTA(AG6:AG6)-COUNTIF(AG6:AG6,"Abs")+COUNTA(AG30:AG37)-COUNTIF(AG30:AG37,"Abs")</f>
        <v>0</v>
      </c>
      <c r="AH39" s="163" t="s">
        <v>83</v>
      </c>
      <c r="AI39" s="295"/>
      <c r="AJ39" s="18"/>
    </row>
    <row r="40" spans="1:36" ht="19.5" customHeight="1">
      <c r="A40" s="18"/>
      <c r="B40" s="289"/>
      <c r="C40" s="292"/>
      <c r="D40" s="293"/>
      <c r="E40" s="294"/>
      <c r="F40" s="22"/>
      <c r="G40" s="59" t="s">
        <v>189</v>
      </c>
      <c r="H40" s="57"/>
      <c r="I40" s="172" t="s">
        <v>186</v>
      </c>
      <c r="J40" s="163"/>
      <c r="K40" s="295"/>
      <c r="L40" s="175">
        <f>L39/$B$39</f>
        <v>1</v>
      </c>
      <c r="M40" s="297"/>
      <c r="N40" s="298"/>
      <c r="O40" s="175">
        <f t="shared" ref="O40" si="6">O39/$B$39</f>
        <v>0.70588235294117652</v>
      </c>
      <c r="P40" s="297"/>
      <c r="Q40" s="298"/>
      <c r="R40" s="175">
        <f t="shared" ref="R40" si="7">R39/$B$39</f>
        <v>0</v>
      </c>
      <c r="S40" s="297"/>
      <c r="T40" s="298"/>
      <c r="U40" s="175">
        <f t="shared" ref="U40" si="8">U39/$B$39</f>
        <v>0</v>
      </c>
      <c r="V40" s="297"/>
      <c r="W40" s="298"/>
      <c r="X40" s="175">
        <f t="shared" ref="X40" si="9">X39/$B$39</f>
        <v>0</v>
      </c>
      <c r="Y40" s="297"/>
      <c r="Z40" s="298"/>
      <c r="AA40" s="175">
        <f t="shared" ref="AA40" si="10">AA39/$B$39</f>
        <v>0</v>
      </c>
      <c r="AB40" s="297"/>
      <c r="AC40" s="298"/>
      <c r="AD40" s="175">
        <f t="shared" ref="AD40" si="11">AD39/$B$39</f>
        <v>0</v>
      </c>
      <c r="AE40" s="297"/>
      <c r="AF40" s="298"/>
      <c r="AG40" s="175">
        <f t="shared" ref="AG40" si="12">AG39/$B$39</f>
        <v>0</v>
      </c>
      <c r="AH40" s="297"/>
      <c r="AI40" s="298"/>
      <c r="AJ40" s="18"/>
    </row>
    <row r="41" spans="1:36" ht="19.5">
      <c r="A41" s="18"/>
      <c r="B41" s="22"/>
      <c r="C41" s="22"/>
      <c r="D41" s="22"/>
      <c r="E41" s="22"/>
      <c r="F41" s="22"/>
      <c r="G41" s="22"/>
      <c r="H41" s="22"/>
      <c r="I41" s="128"/>
      <c r="J41" s="128"/>
      <c r="K41" s="128"/>
      <c r="L41" s="128"/>
      <c r="M41" s="299"/>
      <c r="N41" s="299"/>
      <c r="O41" s="128"/>
      <c r="P41" s="299"/>
      <c r="Q41" s="299"/>
      <c r="R41" s="128"/>
      <c r="S41" s="300"/>
      <c r="T41" s="300"/>
      <c r="U41" s="129"/>
      <c r="V41" s="299"/>
      <c r="W41" s="299"/>
      <c r="X41" s="128"/>
      <c r="Y41" s="300"/>
      <c r="Z41" s="300"/>
      <c r="AA41" s="128"/>
      <c r="AB41" s="299"/>
      <c r="AC41" s="299"/>
      <c r="AD41" s="128"/>
      <c r="AE41" s="299"/>
      <c r="AF41" s="299"/>
      <c r="AG41" s="128"/>
      <c r="AH41" s="299"/>
      <c r="AI41" s="299"/>
      <c r="AJ41" s="18"/>
    </row>
    <row r="42" spans="1:36" ht="24.95" customHeight="1">
      <c r="A42" s="18"/>
      <c r="B42" s="164">
        <f>ROUNDUP(2012-AVERAGE(J6:J6,J10:J11,J15:J17,J21:J21,J25:J26,J30:J37),1)</f>
        <v>14</v>
      </c>
      <c r="C42" s="202" t="s">
        <v>198</v>
      </c>
      <c r="D42" s="301"/>
      <c r="E42" s="302"/>
      <c r="F42" s="22"/>
      <c r="G42" s="63" t="s">
        <v>195</v>
      </c>
      <c r="H42" s="212"/>
      <c r="I42" s="213"/>
      <c r="J42" s="306"/>
      <c r="K42" s="128"/>
      <c r="L42" s="215" t="s">
        <v>197</v>
      </c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7"/>
      <c r="AJ42" s="18"/>
    </row>
    <row r="43" spans="1:36" ht="24.95" customHeight="1">
      <c r="A43" s="18"/>
      <c r="B43" s="289"/>
      <c r="C43" s="303"/>
      <c r="D43" s="304"/>
      <c r="E43" s="305"/>
      <c r="F43" s="22"/>
      <c r="G43" s="63" t="s">
        <v>196</v>
      </c>
      <c r="H43" s="212"/>
      <c r="I43" s="213"/>
      <c r="J43" s="306"/>
      <c r="K43" s="128"/>
      <c r="L43" s="218"/>
      <c r="M43" s="307"/>
      <c r="N43" s="308"/>
      <c r="O43" s="218"/>
      <c r="P43" s="307"/>
      <c r="Q43" s="308"/>
      <c r="R43" s="218"/>
      <c r="S43" s="307"/>
      <c r="T43" s="308"/>
      <c r="U43" s="218"/>
      <c r="V43" s="307"/>
      <c r="W43" s="308"/>
      <c r="X43" s="218"/>
      <c r="Y43" s="307"/>
      <c r="Z43" s="308"/>
      <c r="AA43" s="218"/>
      <c r="AB43" s="307"/>
      <c r="AC43" s="308"/>
      <c r="AD43" s="218"/>
      <c r="AE43" s="307"/>
      <c r="AF43" s="308"/>
      <c r="AG43" s="218"/>
      <c r="AH43" s="307"/>
      <c r="AI43" s="308"/>
      <c r="AJ43" s="18"/>
    </row>
    <row r="44" spans="1:36" ht="19.5">
      <c r="A44" s="18"/>
      <c r="B44" s="22"/>
      <c r="C44" s="22"/>
      <c r="D44" s="22"/>
      <c r="E44" s="22"/>
      <c r="F44" s="22"/>
      <c r="G44" s="22"/>
      <c r="H44" s="22"/>
      <c r="I44" s="128"/>
      <c r="J44" s="128"/>
      <c r="K44" s="128"/>
      <c r="L44" s="128"/>
      <c r="M44" s="309"/>
      <c r="N44" s="309"/>
      <c r="O44" s="128"/>
      <c r="P44" s="309"/>
      <c r="Q44" s="309"/>
      <c r="R44" s="128"/>
      <c r="S44" s="310"/>
      <c r="T44" s="310"/>
      <c r="U44" s="129"/>
      <c r="V44" s="309"/>
      <c r="W44" s="309"/>
      <c r="X44" s="128"/>
      <c r="Y44" s="310"/>
      <c r="Z44" s="310"/>
      <c r="AA44" s="128"/>
      <c r="AB44" s="309"/>
      <c r="AC44" s="309"/>
      <c r="AD44" s="128"/>
      <c r="AE44" s="309"/>
      <c r="AF44" s="309"/>
      <c r="AG44" s="128"/>
      <c r="AH44" s="309"/>
      <c r="AI44" s="309"/>
      <c r="AJ44" s="18"/>
    </row>
    <row r="46" spans="1:36" ht="21" customHeight="1">
      <c r="B46" s="311" t="s">
        <v>202</v>
      </c>
      <c r="C46" s="312"/>
      <c r="D46" s="312"/>
      <c r="E46" s="313"/>
      <c r="F46" s="133">
        <f>SUM(C6:C6,C10:C11,C15:C17,C21:C21,C25:C26,C30:C37)</f>
        <v>459</v>
      </c>
      <c r="G46" s="65" t="s">
        <v>203</v>
      </c>
      <c r="I46" s="191" t="s">
        <v>208</v>
      </c>
      <c r="J46" s="192"/>
      <c r="K46" s="192"/>
      <c r="L46" s="314"/>
      <c r="M46" s="197"/>
      <c r="N46" s="198"/>
    </row>
    <row r="47" spans="1:36" ht="21" customHeight="1">
      <c r="B47" s="320" t="s">
        <v>204</v>
      </c>
      <c r="C47" s="321"/>
      <c r="D47" s="321"/>
      <c r="E47" s="322"/>
      <c r="F47" s="134">
        <f>SUBTOTAL(109,C30:C37,C25:C26,C21:C21,C15:C17,C10:C11,C6:C6)</f>
        <v>459</v>
      </c>
      <c r="G47" s="135" t="s">
        <v>203</v>
      </c>
      <c r="I47" s="315"/>
      <c r="J47" s="316"/>
      <c r="K47" s="316"/>
      <c r="L47" s="317"/>
      <c r="M47" s="318"/>
      <c r="N47" s="319"/>
    </row>
    <row r="49" spans="1:2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03"/>
      <c r="X49" s="103"/>
    </row>
    <row r="50" spans="1:24" ht="22.5">
      <c r="A50" s="18"/>
      <c r="B50" s="221" t="s">
        <v>210</v>
      </c>
      <c r="C50" s="222"/>
      <c r="D50" s="222"/>
      <c r="E50" s="222"/>
      <c r="F50" s="222"/>
      <c r="G50" s="222"/>
      <c r="H50" s="222"/>
      <c r="I50" s="222"/>
      <c r="J50" s="222"/>
      <c r="K50" s="32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3"/>
      <c r="X50" s="103"/>
    </row>
    <row r="51" spans="1:24" ht="22.5">
      <c r="A51" s="18"/>
      <c r="B51" s="324" t="s">
        <v>199</v>
      </c>
      <c r="C51" s="325"/>
      <c r="D51" s="326"/>
      <c r="E51" s="130" t="s">
        <v>200</v>
      </c>
      <c r="F51" s="327" t="s">
        <v>201</v>
      </c>
      <c r="G51" s="328"/>
      <c r="H51" s="86" t="s">
        <v>78</v>
      </c>
      <c r="I51" s="188" t="s">
        <v>209</v>
      </c>
      <c r="J51" s="329"/>
      <c r="K51" s="330"/>
      <c r="L51" s="77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03"/>
      <c r="X51" s="103"/>
    </row>
    <row r="52" spans="1:24" ht="21">
      <c r="A52" s="18"/>
      <c r="B52" s="333" t="s">
        <v>15</v>
      </c>
      <c r="C52" s="334"/>
      <c r="D52" s="335"/>
      <c r="E52" s="131">
        <f t="shared" ref="E52:E61" si="13">COUNTIF($G$6:$G$6,B52)+COUNTIF($G$10:$G$11,B52)+COUNTIF($G$15:$G$17,B52)+COUNTIF($G$21:$G$21,B52)+COUNTIF($G$25:$G$26,B52)+COUNTIF($G$30:$G$37,B52)</f>
        <v>9</v>
      </c>
      <c r="F52" s="336">
        <v>256</v>
      </c>
      <c r="G52" s="337"/>
      <c r="H52" s="84">
        <v>1</v>
      </c>
      <c r="I52" s="331"/>
      <c r="J52" s="332"/>
      <c r="K52" s="75"/>
      <c r="L52" s="77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03"/>
      <c r="X52" s="103"/>
    </row>
    <row r="53" spans="1:24" ht="21">
      <c r="A53" s="18"/>
      <c r="B53" s="261" t="s">
        <v>14</v>
      </c>
      <c r="C53" s="262"/>
      <c r="D53" s="263"/>
      <c r="E53" s="131">
        <f t="shared" si="13"/>
        <v>3</v>
      </c>
      <c r="F53" s="254">
        <v>88</v>
      </c>
      <c r="G53" s="255"/>
      <c r="H53" s="69">
        <v>2</v>
      </c>
      <c r="I53" s="245"/>
      <c r="J53" s="246"/>
      <c r="K53" s="74"/>
      <c r="L53" s="7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03"/>
      <c r="X53" s="103"/>
    </row>
    <row r="54" spans="1:24" ht="21">
      <c r="A54" s="18"/>
      <c r="B54" s="261" t="s">
        <v>279</v>
      </c>
      <c r="C54" s="262"/>
      <c r="D54" s="263"/>
      <c r="E54" s="131">
        <f t="shared" si="13"/>
        <v>2</v>
      </c>
      <c r="F54" s="254">
        <v>77</v>
      </c>
      <c r="G54" s="255"/>
      <c r="H54" s="69">
        <v>3</v>
      </c>
      <c r="I54" s="245"/>
      <c r="J54" s="246"/>
      <c r="K54" s="75"/>
      <c r="L54" s="77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03"/>
      <c r="X54" s="103"/>
    </row>
    <row r="55" spans="1:24" ht="21">
      <c r="A55" s="18"/>
      <c r="B55" s="261" t="s">
        <v>24</v>
      </c>
      <c r="C55" s="262"/>
      <c r="D55" s="263"/>
      <c r="E55" s="131">
        <f t="shared" si="13"/>
        <v>3</v>
      </c>
      <c r="F55" s="254">
        <v>38</v>
      </c>
      <c r="G55" s="255"/>
      <c r="H55" s="69">
        <v>4</v>
      </c>
      <c r="I55" s="245"/>
      <c r="J55" s="246"/>
      <c r="K55" s="75"/>
      <c r="L55" s="77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03"/>
      <c r="X55" s="103"/>
    </row>
    <row r="56" spans="1:24" ht="21">
      <c r="A56" s="18"/>
      <c r="B56" s="261" t="s">
        <v>97</v>
      </c>
      <c r="C56" s="262"/>
      <c r="D56" s="263"/>
      <c r="E56" s="131">
        <f t="shared" si="13"/>
        <v>0</v>
      </c>
      <c r="F56" s="254">
        <v>0</v>
      </c>
      <c r="G56" s="255"/>
      <c r="H56" s="69">
        <v>5</v>
      </c>
      <c r="I56" s="245"/>
      <c r="J56" s="246"/>
      <c r="K56" s="75"/>
      <c r="L56" s="77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03"/>
      <c r="X56" s="103"/>
    </row>
    <row r="57" spans="1:24" ht="21">
      <c r="A57" s="18"/>
      <c r="B57" s="261" t="s">
        <v>81</v>
      </c>
      <c r="C57" s="262"/>
      <c r="D57" s="263"/>
      <c r="E57" s="131">
        <f t="shared" si="13"/>
        <v>0</v>
      </c>
      <c r="F57" s="254">
        <v>0</v>
      </c>
      <c r="G57" s="255"/>
      <c r="H57" s="69">
        <v>6</v>
      </c>
      <c r="I57" s="245"/>
      <c r="J57" s="246"/>
      <c r="K57" s="75"/>
      <c r="L57" s="77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03"/>
      <c r="X57" s="103"/>
    </row>
    <row r="58" spans="1:24" ht="21">
      <c r="A58" s="18"/>
      <c r="B58" s="261" t="s">
        <v>238</v>
      </c>
      <c r="C58" s="262"/>
      <c r="D58" s="263"/>
      <c r="E58" s="131">
        <f t="shared" si="13"/>
        <v>0</v>
      </c>
      <c r="F58" s="254">
        <v>0</v>
      </c>
      <c r="G58" s="255"/>
      <c r="H58" s="69">
        <v>7</v>
      </c>
      <c r="I58" s="245"/>
      <c r="J58" s="246"/>
      <c r="K58" s="74"/>
      <c r="L58" s="77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03"/>
      <c r="X58" s="103"/>
    </row>
    <row r="59" spans="1:24" ht="21">
      <c r="A59" s="18"/>
      <c r="B59" s="261" t="s">
        <v>16</v>
      </c>
      <c r="C59" s="262"/>
      <c r="D59" s="263"/>
      <c r="E59" s="131">
        <f t="shared" si="13"/>
        <v>0</v>
      </c>
      <c r="F59" s="254">
        <v>0</v>
      </c>
      <c r="G59" s="255"/>
      <c r="H59" s="69">
        <v>8</v>
      </c>
      <c r="I59" s="245"/>
      <c r="J59" s="246"/>
      <c r="K59" s="75"/>
      <c r="L59" s="77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03"/>
      <c r="X59" s="103"/>
    </row>
    <row r="60" spans="1:24" ht="21">
      <c r="A60" s="18"/>
      <c r="B60" s="261" t="s">
        <v>280</v>
      </c>
      <c r="C60" s="262"/>
      <c r="D60" s="263"/>
      <c r="E60" s="131">
        <f t="shared" si="13"/>
        <v>0</v>
      </c>
      <c r="F60" s="254">
        <v>0</v>
      </c>
      <c r="G60" s="255"/>
      <c r="H60" s="69">
        <v>9</v>
      </c>
      <c r="I60" s="245"/>
      <c r="J60" s="246"/>
      <c r="K60" s="75"/>
      <c r="L60" s="77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03"/>
      <c r="X60" s="103"/>
    </row>
    <row r="61" spans="1:24" ht="21">
      <c r="A61" s="18"/>
      <c r="B61" s="320" t="s">
        <v>281</v>
      </c>
      <c r="C61" s="321"/>
      <c r="D61" s="322"/>
      <c r="E61" s="134">
        <f t="shared" si="13"/>
        <v>0</v>
      </c>
      <c r="F61" s="338">
        <v>0</v>
      </c>
      <c r="G61" s="339"/>
      <c r="H61" s="70">
        <v>10</v>
      </c>
      <c r="I61" s="340"/>
      <c r="J61" s="341"/>
      <c r="K61" s="75"/>
      <c r="L61" s="77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03"/>
      <c r="X61" s="103"/>
    </row>
    <row r="62" spans="1:24" ht="21">
      <c r="A62" s="18"/>
      <c r="B62" s="342" t="s">
        <v>205</v>
      </c>
      <c r="C62" s="343"/>
      <c r="D62" s="344"/>
      <c r="E62" s="113">
        <f>SUM(E52:E61)</f>
        <v>17</v>
      </c>
      <c r="F62" s="345">
        <f>SUM(F52:G61)</f>
        <v>459</v>
      </c>
      <c r="G62" s="346"/>
      <c r="H62" s="81"/>
      <c r="I62" s="347"/>
      <c r="J62" s="348"/>
      <c r="K62" s="82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03"/>
      <c r="X62" s="103"/>
    </row>
    <row r="63" spans="1:2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03"/>
      <c r="X63" s="103"/>
    </row>
  </sheetData>
  <autoFilter ref="B5:AI37"/>
  <sortState ref="C29:Q37">
    <sortCondition descending="1" ref="D29:D37"/>
  </sortState>
  <mergeCells count="145">
    <mergeCell ref="B62:D62"/>
    <mergeCell ref="F62:G62"/>
    <mergeCell ref="I62:J62"/>
    <mergeCell ref="B58:D58"/>
    <mergeCell ref="F58:G58"/>
    <mergeCell ref="I58:J58"/>
    <mergeCell ref="B59:D59"/>
    <mergeCell ref="F59:G59"/>
    <mergeCell ref="I59:J59"/>
    <mergeCell ref="B60:D60"/>
    <mergeCell ref="F60:G60"/>
    <mergeCell ref="I60:J60"/>
    <mergeCell ref="B56:D56"/>
    <mergeCell ref="F56:G56"/>
    <mergeCell ref="I56:J56"/>
    <mergeCell ref="B57:D57"/>
    <mergeCell ref="F57:G57"/>
    <mergeCell ref="I57:J57"/>
    <mergeCell ref="B61:D61"/>
    <mergeCell ref="F61:G61"/>
    <mergeCell ref="I61:J61"/>
    <mergeCell ref="B50:K50"/>
    <mergeCell ref="B51:D51"/>
    <mergeCell ref="F51:G51"/>
    <mergeCell ref="I51:K51"/>
    <mergeCell ref="B53:D53"/>
    <mergeCell ref="F53:G53"/>
    <mergeCell ref="I52:J52"/>
    <mergeCell ref="B55:D55"/>
    <mergeCell ref="F55:G55"/>
    <mergeCell ref="I53:J53"/>
    <mergeCell ref="B52:D52"/>
    <mergeCell ref="F52:G52"/>
    <mergeCell ref="I55:J55"/>
    <mergeCell ref="B54:D54"/>
    <mergeCell ref="F54:G54"/>
    <mergeCell ref="I54:J54"/>
    <mergeCell ref="M44:N44"/>
    <mergeCell ref="P44:Q44"/>
    <mergeCell ref="S44:T44"/>
    <mergeCell ref="V44:W44"/>
    <mergeCell ref="Y44:Z44"/>
    <mergeCell ref="AB44:AC44"/>
    <mergeCell ref="AE44:AF44"/>
    <mergeCell ref="AH44:AI44"/>
    <mergeCell ref="B46:E46"/>
    <mergeCell ref="I46:L47"/>
    <mergeCell ref="M46:N47"/>
    <mergeCell ref="B47:E47"/>
    <mergeCell ref="M41:N41"/>
    <mergeCell ref="P41:Q41"/>
    <mergeCell ref="S41:T41"/>
    <mergeCell ref="V41:W41"/>
    <mergeCell ref="Y41:Z41"/>
    <mergeCell ref="AB41:AC41"/>
    <mergeCell ref="AE41:AF41"/>
    <mergeCell ref="AH41:AI41"/>
    <mergeCell ref="B42:B43"/>
    <mergeCell ref="C42:E43"/>
    <mergeCell ref="H42:J42"/>
    <mergeCell ref="L42:AI42"/>
    <mergeCell ref="H43:J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E39:AF39"/>
    <mergeCell ref="AH39:AI39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B39:B40"/>
    <mergeCell ref="C39:E40"/>
    <mergeCell ref="I39:K39"/>
    <mergeCell ref="M39:N39"/>
    <mergeCell ref="P39:Q39"/>
    <mergeCell ref="S39:T39"/>
    <mergeCell ref="V39:W39"/>
    <mergeCell ref="Y39:Z39"/>
    <mergeCell ref="AB39:AC39"/>
    <mergeCell ref="B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B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R13:T13"/>
    <mergeCell ref="U13:W13"/>
    <mergeCell ref="X13:Z13"/>
    <mergeCell ref="AA13:AC13"/>
    <mergeCell ref="AD13:AF13"/>
    <mergeCell ref="AG13:AI13"/>
    <mergeCell ref="B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B13:K13"/>
    <mergeCell ref="L13:N13"/>
    <mergeCell ref="O13:Q13"/>
    <mergeCell ref="B8:K8"/>
    <mergeCell ref="L8:N8"/>
    <mergeCell ref="O8:Q8"/>
    <mergeCell ref="R8:T8"/>
    <mergeCell ref="U8:W8"/>
    <mergeCell ref="X8:Z8"/>
    <mergeCell ref="AA8:AC8"/>
    <mergeCell ref="AD8:AF8"/>
    <mergeCell ref="AG8:AI8"/>
    <mergeCell ref="B2:AI2"/>
    <mergeCell ref="B4:K4"/>
    <mergeCell ref="L4:N4"/>
    <mergeCell ref="O4:Q4"/>
    <mergeCell ref="R4:T4"/>
    <mergeCell ref="U4:W4"/>
    <mergeCell ref="X4:Z4"/>
    <mergeCell ref="AA4:AC4"/>
    <mergeCell ref="AD4:AF4"/>
    <mergeCell ref="AG4:AI4"/>
  </mergeCells>
  <printOptions horizontalCentered="1"/>
  <pageMargins left="0.23622047244094491" right="0.23622047244094491" top="0.39370078740157483" bottom="0.39370078740157483" header="0.19685039370078741" footer="0.19685039370078741"/>
  <pageSetup paperSize="8" scale="43" fitToHeight="2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0"/>
  <sheetViews>
    <sheetView topLeftCell="A31" zoomScale="75" zoomScaleNormal="75" workbookViewId="0">
      <selection activeCell="F58" sqref="F58:G58"/>
    </sheetView>
  </sheetViews>
  <sheetFormatPr baseColWidth="10" defaultRowHeight="15"/>
  <cols>
    <col min="1" max="1" width="10.7109375" customWidth="1"/>
    <col min="2" max="2" width="13.42578125" customWidth="1"/>
    <col min="3" max="3" width="11.42578125" customWidth="1"/>
    <col min="4" max="4" width="12" customWidth="1"/>
    <col min="5" max="5" width="32.5703125" customWidth="1"/>
    <col min="6" max="6" width="18.85546875" customWidth="1"/>
    <col min="7" max="7" width="24.5703125" customWidth="1"/>
    <col min="8" max="8" width="21.140625" customWidth="1"/>
    <col min="9" max="9" width="20.7109375" customWidth="1"/>
    <col min="10" max="10" width="20.140625" customWidth="1"/>
    <col min="11" max="11" width="9.140625" customWidth="1"/>
    <col min="12" max="12" width="10.7109375" customWidth="1"/>
    <col min="13" max="13" width="12.7109375" customWidth="1"/>
    <col min="14" max="15" width="10.7109375" customWidth="1"/>
    <col min="16" max="16" width="12.7109375" customWidth="1"/>
    <col min="17" max="17" width="11.5703125" customWidth="1"/>
    <col min="18" max="18" width="11.5703125" bestFit="1" customWidth="1"/>
    <col min="19" max="19" width="12.7109375" customWidth="1"/>
    <col min="20" max="22" width="11.5703125" bestFit="1" customWidth="1"/>
    <col min="23" max="23" width="12.140625" bestFit="1" customWidth="1"/>
    <col min="24" max="24" width="11.5703125" bestFit="1" customWidth="1"/>
    <col min="25" max="25" width="12.7109375" customWidth="1"/>
    <col min="28" max="28" width="12.7109375" customWidth="1"/>
    <col min="31" max="31" width="12.7109375" customWidth="1"/>
    <col min="34" max="34" width="12.7109375" customWidth="1"/>
    <col min="36" max="36" width="10.7109375" customWidth="1"/>
  </cols>
  <sheetData>
    <row r="1" spans="1:36" ht="20.100000000000001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75" customHeight="1">
      <c r="A2" s="18"/>
      <c r="B2" s="209" t="s">
        <v>287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  <c r="AJ2" s="18"/>
    </row>
    <row r="3" spans="1:36" ht="20.100000000000001" customHeight="1">
      <c r="A3" s="18"/>
      <c r="B3" s="19"/>
      <c r="C3" s="19"/>
      <c r="D3" s="19"/>
      <c r="E3" s="20"/>
      <c r="F3" s="20"/>
      <c r="G3" s="20"/>
      <c r="H3" s="20"/>
      <c r="I3" s="20"/>
      <c r="J3" s="20"/>
      <c r="K3" s="21"/>
      <c r="L3" s="21"/>
      <c r="M3" s="21"/>
      <c r="N3" s="2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30" customHeight="1">
      <c r="A4" s="18"/>
      <c r="B4" s="208" t="s">
        <v>68</v>
      </c>
      <c r="C4" s="208"/>
      <c r="D4" s="208"/>
      <c r="E4" s="208"/>
      <c r="F4" s="208"/>
      <c r="G4" s="208"/>
      <c r="H4" s="208"/>
      <c r="I4" s="208"/>
      <c r="J4" s="208"/>
      <c r="K4" s="208"/>
      <c r="L4" s="158" t="s">
        <v>211</v>
      </c>
      <c r="M4" s="159"/>
      <c r="N4" s="160"/>
      <c r="O4" s="158" t="s">
        <v>214</v>
      </c>
      <c r="P4" s="159"/>
      <c r="Q4" s="160"/>
      <c r="R4" s="158" t="s">
        <v>215</v>
      </c>
      <c r="S4" s="159"/>
      <c r="T4" s="160"/>
      <c r="U4" s="158" t="s">
        <v>216</v>
      </c>
      <c r="V4" s="159"/>
      <c r="W4" s="160"/>
      <c r="X4" s="158" t="s">
        <v>217</v>
      </c>
      <c r="Y4" s="159"/>
      <c r="Z4" s="160"/>
      <c r="AA4" s="158" t="s">
        <v>218</v>
      </c>
      <c r="AB4" s="159"/>
      <c r="AC4" s="160"/>
      <c r="AD4" s="158" t="s">
        <v>219</v>
      </c>
      <c r="AE4" s="159"/>
      <c r="AF4" s="160"/>
      <c r="AG4" s="158" t="s">
        <v>220</v>
      </c>
      <c r="AH4" s="159"/>
      <c r="AI4" s="160"/>
      <c r="AJ4" s="18"/>
    </row>
    <row r="5" spans="1:36" ht="20.100000000000001" customHeight="1">
      <c r="A5" s="18"/>
      <c r="B5" s="32" t="s">
        <v>78</v>
      </c>
      <c r="C5" s="32" t="s">
        <v>76</v>
      </c>
      <c r="D5" s="32" t="s">
        <v>77</v>
      </c>
      <c r="E5" s="33" t="s">
        <v>0</v>
      </c>
      <c r="F5" s="33" t="s">
        <v>1</v>
      </c>
      <c r="G5" s="33" t="s">
        <v>11</v>
      </c>
      <c r="H5" s="33" t="s">
        <v>85</v>
      </c>
      <c r="I5" s="33" t="s">
        <v>2</v>
      </c>
      <c r="J5" s="33"/>
      <c r="K5" s="33" t="s">
        <v>7</v>
      </c>
      <c r="L5" s="33" t="s">
        <v>74</v>
      </c>
      <c r="M5" s="33" t="s">
        <v>75</v>
      </c>
      <c r="N5" s="33" t="s">
        <v>67</v>
      </c>
      <c r="O5" s="33" t="s">
        <v>74</v>
      </c>
      <c r="P5" s="33" t="s">
        <v>75</v>
      </c>
      <c r="Q5" s="33" t="s">
        <v>67</v>
      </c>
      <c r="R5" s="33" t="s">
        <v>74</v>
      </c>
      <c r="S5" s="33" t="s">
        <v>75</v>
      </c>
      <c r="T5" s="33" t="s">
        <v>67</v>
      </c>
      <c r="U5" s="33" t="s">
        <v>74</v>
      </c>
      <c r="V5" s="33" t="s">
        <v>75</v>
      </c>
      <c r="W5" s="33" t="s">
        <v>67</v>
      </c>
      <c r="X5" s="33" t="s">
        <v>74</v>
      </c>
      <c r="Y5" s="33" t="s">
        <v>75</v>
      </c>
      <c r="Z5" s="33" t="s">
        <v>67</v>
      </c>
      <c r="AA5" s="33" t="s">
        <v>74</v>
      </c>
      <c r="AB5" s="33" t="s">
        <v>75</v>
      </c>
      <c r="AC5" s="33" t="s">
        <v>67</v>
      </c>
      <c r="AD5" s="33" t="s">
        <v>74</v>
      </c>
      <c r="AE5" s="33" t="s">
        <v>75</v>
      </c>
      <c r="AF5" s="33" t="s">
        <v>67</v>
      </c>
      <c r="AG5" s="33" t="s">
        <v>74</v>
      </c>
      <c r="AH5" s="33" t="s">
        <v>75</v>
      </c>
      <c r="AI5" s="33" t="s">
        <v>67</v>
      </c>
      <c r="AJ5" s="18"/>
    </row>
    <row r="6" spans="1:36" ht="20.100000000000001" customHeight="1">
      <c r="A6" s="18"/>
      <c r="B6" s="99">
        <v>1</v>
      </c>
      <c r="C6" s="101">
        <f>M6+P6+S6+V6+Y6+AB6+AE6+AH6</f>
        <v>40</v>
      </c>
      <c r="D6" s="120">
        <f>C6-MINA(M6,P6,S6,V6,Y6,AB6,AE6,AH6)</f>
        <v>20</v>
      </c>
      <c r="E6" s="91" t="s">
        <v>37</v>
      </c>
      <c r="F6" s="91" t="s">
        <v>38</v>
      </c>
      <c r="G6" s="91" t="s">
        <v>15</v>
      </c>
      <c r="H6" s="91" t="s">
        <v>86</v>
      </c>
      <c r="I6" s="91" t="s">
        <v>172</v>
      </c>
      <c r="J6" s="91">
        <v>1997</v>
      </c>
      <c r="K6" s="121" t="s">
        <v>9</v>
      </c>
      <c r="L6" s="94">
        <v>1</v>
      </c>
      <c r="M6" s="95">
        <v>20</v>
      </c>
      <c r="N6" s="96">
        <v>15</v>
      </c>
      <c r="O6" s="94">
        <v>1</v>
      </c>
      <c r="P6" s="95">
        <v>20</v>
      </c>
      <c r="Q6" s="96">
        <v>54</v>
      </c>
      <c r="R6" s="94"/>
      <c r="S6" s="95"/>
      <c r="T6" s="96"/>
      <c r="U6" s="94"/>
      <c r="V6" s="95"/>
      <c r="W6" s="96"/>
      <c r="X6" s="94"/>
      <c r="Y6" s="95"/>
      <c r="Z6" s="96"/>
      <c r="AA6" s="94"/>
      <c r="AB6" s="95"/>
      <c r="AC6" s="96"/>
      <c r="AD6" s="94"/>
      <c r="AE6" s="95"/>
      <c r="AF6" s="96"/>
      <c r="AG6" s="94"/>
      <c r="AH6" s="95"/>
      <c r="AI6" s="96"/>
      <c r="AJ6" s="18"/>
    </row>
    <row r="7" spans="1:36" ht="20.100000000000001" customHeight="1">
      <c r="A7" s="18"/>
      <c r="B7" s="18"/>
      <c r="C7" s="18"/>
      <c r="D7" s="18"/>
      <c r="E7" s="20"/>
      <c r="F7" s="20"/>
      <c r="G7" s="20"/>
      <c r="H7" s="20"/>
      <c r="I7" s="20"/>
      <c r="J7" s="20"/>
      <c r="K7" s="21"/>
      <c r="L7" s="21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 ht="30" customHeight="1">
      <c r="A8" s="18"/>
      <c r="B8" s="208" t="s">
        <v>70</v>
      </c>
      <c r="C8" s="208"/>
      <c r="D8" s="208"/>
      <c r="E8" s="208"/>
      <c r="F8" s="208"/>
      <c r="G8" s="208"/>
      <c r="H8" s="208"/>
      <c r="I8" s="208"/>
      <c r="J8" s="208"/>
      <c r="K8" s="208"/>
      <c r="L8" s="158" t="s">
        <v>211</v>
      </c>
      <c r="M8" s="159"/>
      <c r="N8" s="160"/>
      <c r="O8" s="158" t="s">
        <v>214</v>
      </c>
      <c r="P8" s="159"/>
      <c r="Q8" s="160"/>
      <c r="R8" s="158" t="s">
        <v>215</v>
      </c>
      <c r="S8" s="159"/>
      <c r="T8" s="160"/>
      <c r="U8" s="158" t="s">
        <v>216</v>
      </c>
      <c r="V8" s="159"/>
      <c r="W8" s="160"/>
      <c r="X8" s="158" t="s">
        <v>217</v>
      </c>
      <c r="Y8" s="159"/>
      <c r="Z8" s="160"/>
      <c r="AA8" s="158" t="s">
        <v>218</v>
      </c>
      <c r="AB8" s="159"/>
      <c r="AC8" s="160"/>
      <c r="AD8" s="158" t="s">
        <v>219</v>
      </c>
      <c r="AE8" s="159"/>
      <c r="AF8" s="160"/>
      <c r="AG8" s="158" t="s">
        <v>220</v>
      </c>
      <c r="AH8" s="159"/>
      <c r="AI8" s="160"/>
      <c r="AJ8" s="18"/>
    </row>
    <row r="9" spans="1:36" ht="20.100000000000001" customHeight="1">
      <c r="A9" s="18"/>
      <c r="B9" s="32" t="s">
        <v>78</v>
      </c>
      <c r="C9" s="32" t="s">
        <v>76</v>
      </c>
      <c r="D9" s="32" t="s">
        <v>77</v>
      </c>
      <c r="E9" s="33" t="s">
        <v>0</v>
      </c>
      <c r="F9" s="33" t="s">
        <v>1</v>
      </c>
      <c r="G9" s="33" t="s">
        <v>11</v>
      </c>
      <c r="H9" s="33" t="s">
        <v>85</v>
      </c>
      <c r="I9" s="33" t="s">
        <v>2</v>
      </c>
      <c r="J9" s="33"/>
      <c r="K9" s="33" t="s">
        <v>7</v>
      </c>
      <c r="L9" s="33" t="s">
        <v>74</v>
      </c>
      <c r="M9" s="33" t="s">
        <v>75</v>
      </c>
      <c r="N9" s="33" t="s">
        <v>67</v>
      </c>
      <c r="O9" s="33" t="s">
        <v>74</v>
      </c>
      <c r="P9" s="33" t="s">
        <v>75</v>
      </c>
      <c r="Q9" s="33" t="s">
        <v>67</v>
      </c>
      <c r="R9" s="33" t="s">
        <v>74</v>
      </c>
      <c r="S9" s="33" t="s">
        <v>75</v>
      </c>
      <c r="T9" s="33" t="s">
        <v>67</v>
      </c>
      <c r="U9" s="33" t="s">
        <v>74</v>
      </c>
      <c r="V9" s="33" t="s">
        <v>75</v>
      </c>
      <c r="W9" s="33" t="s">
        <v>67</v>
      </c>
      <c r="X9" s="33" t="s">
        <v>74</v>
      </c>
      <c r="Y9" s="33" t="s">
        <v>75</v>
      </c>
      <c r="Z9" s="33" t="s">
        <v>67</v>
      </c>
      <c r="AA9" s="33" t="s">
        <v>74</v>
      </c>
      <c r="AB9" s="33" t="s">
        <v>75</v>
      </c>
      <c r="AC9" s="33" t="s">
        <v>67</v>
      </c>
      <c r="AD9" s="33" t="s">
        <v>74</v>
      </c>
      <c r="AE9" s="33" t="s">
        <v>75</v>
      </c>
      <c r="AF9" s="33" t="s">
        <v>67</v>
      </c>
      <c r="AG9" s="33" t="s">
        <v>74</v>
      </c>
      <c r="AH9" s="33" t="s">
        <v>75</v>
      </c>
      <c r="AI9" s="33" t="s">
        <v>67</v>
      </c>
      <c r="AJ9" s="18"/>
    </row>
    <row r="10" spans="1:36" ht="20.100000000000001" customHeight="1">
      <c r="A10" s="18"/>
      <c r="B10" s="10">
        <v>1</v>
      </c>
      <c r="C10" s="100">
        <f>M10+P10+S10+V10+Y10+AB10+AE10+AH10</f>
        <v>40</v>
      </c>
      <c r="D10" s="89">
        <f>C10-MINA(M10,P10,S10,V10,Y10,AB10,AE10,AH10)</f>
        <v>20</v>
      </c>
      <c r="E10" s="37" t="s">
        <v>89</v>
      </c>
      <c r="F10" s="39" t="s">
        <v>38</v>
      </c>
      <c r="G10" s="39" t="s">
        <v>15</v>
      </c>
      <c r="H10" s="39" t="s">
        <v>86</v>
      </c>
      <c r="I10" s="39" t="s">
        <v>90</v>
      </c>
      <c r="J10" s="39">
        <v>1997</v>
      </c>
      <c r="K10" s="40" t="s">
        <v>19</v>
      </c>
      <c r="L10" s="12">
        <v>1</v>
      </c>
      <c r="M10" s="13">
        <v>20</v>
      </c>
      <c r="N10" s="4">
        <v>24</v>
      </c>
      <c r="O10" s="12">
        <v>1</v>
      </c>
      <c r="P10" s="13">
        <v>20</v>
      </c>
      <c r="Q10" s="4">
        <v>33</v>
      </c>
      <c r="R10" s="12"/>
      <c r="S10" s="13"/>
      <c r="T10" s="4"/>
      <c r="U10" s="12"/>
      <c r="V10" s="13"/>
      <c r="W10" s="4"/>
      <c r="X10" s="12"/>
      <c r="Y10" s="13"/>
      <c r="Z10" s="4"/>
      <c r="AA10" s="12"/>
      <c r="AB10" s="13"/>
      <c r="AC10" s="4"/>
      <c r="AD10" s="12"/>
      <c r="AE10" s="13"/>
      <c r="AF10" s="4"/>
      <c r="AG10" s="12"/>
      <c r="AH10" s="13"/>
      <c r="AI10" s="4"/>
      <c r="AJ10" s="18"/>
    </row>
    <row r="11" spans="1:36" ht="19.5">
      <c r="A11" s="18"/>
      <c r="B11" s="34">
        <v>2</v>
      </c>
      <c r="C11" s="101">
        <f>M11+P11+S11+V11+Y11+AB11+AE11+AH11</f>
        <v>34</v>
      </c>
      <c r="D11" s="88">
        <f>C11-MINA(M11,P11,S11,V11,Y11,AB11,AE11,AH11)</f>
        <v>17</v>
      </c>
      <c r="E11" s="50" t="s">
        <v>64</v>
      </c>
      <c r="F11" s="49" t="s">
        <v>65</v>
      </c>
      <c r="G11" s="49" t="s">
        <v>15</v>
      </c>
      <c r="H11" s="49" t="s">
        <v>86</v>
      </c>
      <c r="I11" s="49" t="s">
        <v>106</v>
      </c>
      <c r="J11" s="49">
        <v>1996</v>
      </c>
      <c r="K11" s="55" t="s">
        <v>19</v>
      </c>
      <c r="L11" s="28">
        <v>2</v>
      </c>
      <c r="M11" s="29">
        <v>17</v>
      </c>
      <c r="N11" s="30">
        <v>84</v>
      </c>
      <c r="O11" s="28">
        <v>2</v>
      </c>
      <c r="P11" s="29">
        <v>17</v>
      </c>
      <c r="Q11" s="30">
        <v>42</v>
      </c>
      <c r="R11" s="28"/>
      <c r="S11" s="29"/>
      <c r="T11" s="30"/>
      <c r="U11" s="28"/>
      <c r="V11" s="29"/>
      <c r="W11" s="30"/>
      <c r="X11" s="28"/>
      <c r="Y11" s="29"/>
      <c r="Z11" s="30"/>
      <c r="AA11" s="28"/>
      <c r="AB11" s="29"/>
      <c r="AC11" s="30"/>
      <c r="AD11" s="28"/>
      <c r="AE11" s="29"/>
      <c r="AF11" s="30"/>
      <c r="AG11" s="28"/>
      <c r="AH11" s="29"/>
      <c r="AI11" s="30"/>
      <c r="AJ11" s="18"/>
    </row>
    <row r="12" spans="1:36" ht="21">
      <c r="A12" s="18"/>
      <c r="B12" s="18"/>
      <c r="C12" s="18"/>
      <c r="D12" s="18"/>
      <c r="E12" s="20"/>
      <c r="F12" s="20"/>
      <c r="G12" s="20"/>
      <c r="H12" s="20"/>
      <c r="I12" s="20"/>
      <c r="J12" s="20"/>
      <c r="K12" s="21"/>
      <c r="L12" s="21"/>
      <c r="M12" s="21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30" customHeight="1">
      <c r="A13" s="18"/>
      <c r="B13" s="208" t="s">
        <v>71</v>
      </c>
      <c r="C13" s="208"/>
      <c r="D13" s="208"/>
      <c r="E13" s="208"/>
      <c r="F13" s="208"/>
      <c r="G13" s="208"/>
      <c r="H13" s="208"/>
      <c r="I13" s="208"/>
      <c r="J13" s="208"/>
      <c r="K13" s="208"/>
      <c r="L13" s="158" t="s">
        <v>211</v>
      </c>
      <c r="M13" s="159"/>
      <c r="N13" s="160"/>
      <c r="O13" s="158" t="s">
        <v>214</v>
      </c>
      <c r="P13" s="159"/>
      <c r="Q13" s="160"/>
      <c r="R13" s="158" t="s">
        <v>215</v>
      </c>
      <c r="S13" s="159"/>
      <c r="T13" s="160"/>
      <c r="U13" s="158" t="s">
        <v>216</v>
      </c>
      <c r="V13" s="159"/>
      <c r="W13" s="160"/>
      <c r="X13" s="158" t="s">
        <v>217</v>
      </c>
      <c r="Y13" s="159"/>
      <c r="Z13" s="160"/>
      <c r="AA13" s="158" t="s">
        <v>218</v>
      </c>
      <c r="AB13" s="159"/>
      <c r="AC13" s="160"/>
      <c r="AD13" s="158" t="s">
        <v>219</v>
      </c>
      <c r="AE13" s="159"/>
      <c r="AF13" s="160"/>
      <c r="AG13" s="158" t="s">
        <v>220</v>
      </c>
      <c r="AH13" s="159"/>
      <c r="AI13" s="160"/>
      <c r="AJ13" s="18"/>
    </row>
    <row r="14" spans="1:36" ht="19.5" customHeight="1">
      <c r="A14" s="18"/>
      <c r="B14" s="32" t="s">
        <v>78</v>
      </c>
      <c r="C14" s="32" t="s">
        <v>76</v>
      </c>
      <c r="D14" s="32" t="s">
        <v>77</v>
      </c>
      <c r="E14" s="33" t="s">
        <v>0</v>
      </c>
      <c r="F14" s="33" t="s">
        <v>1</v>
      </c>
      <c r="G14" s="33" t="s">
        <v>11</v>
      </c>
      <c r="H14" s="33" t="s">
        <v>85</v>
      </c>
      <c r="I14" s="33" t="s">
        <v>2</v>
      </c>
      <c r="J14" s="33"/>
      <c r="K14" s="33" t="s">
        <v>7</v>
      </c>
      <c r="L14" s="33" t="s">
        <v>74</v>
      </c>
      <c r="M14" s="33" t="s">
        <v>75</v>
      </c>
      <c r="N14" s="33" t="s">
        <v>67</v>
      </c>
      <c r="O14" s="33" t="s">
        <v>74</v>
      </c>
      <c r="P14" s="33" t="s">
        <v>75</v>
      </c>
      <c r="Q14" s="33" t="s">
        <v>67</v>
      </c>
      <c r="R14" s="33" t="s">
        <v>74</v>
      </c>
      <c r="S14" s="33" t="s">
        <v>75</v>
      </c>
      <c r="T14" s="33" t="s">
        <v>67</v>
      </c>
      <c r="U14" s="33" t="s">
        <v>74</v>
      </c>
      <c r="V14" s="33" t="s">
        <v>75</v>
      </c>
      <c r="W14" s="33" t="s">
        <v>67</v>
      </c>
      <c r="X14" s="33" t="s">
        <v>74</v>
      </c>
      <c r="Y14" s="33" t="s">
        <v>75</v>
      </c>
      <c r="Z14" s="33" t="s">
        <v>67</v>
      </c>
      <c r="AA14" s="33" t="s">
        <v>74</v>
      </c>
      <c r="AB14" s="33" t="s">
        <v>75</v>
      </c>
      <c r="AC14" s="33" t="s">
        <v>67</v>
      </c>
      <c r="AD14" s="33" t="s">
        <v>74</v>
      </c>
      <c r="AE14" s="33" t="s">
        <v>75</v>
      </c>
      <c r="AF14" s="33" t="s">
        <v>67</v>
      </c>
      <c r="AG14" s="33" t="s">
        <v>74</v>
      </c>
      <c r="AH14" s="33" t="s">
        <v>75</v>
      </c>
      <c r="AI14" s="33" t="s">
        <v>67</v>
      </c>
      <c r="AJ14" s="18"/>
    </row>
    <row r="15" spans="1:36" ht="19.5">
      <c r="A15" s="18"/>
      <c r="B15" s="1">
        <v>1</v>
      </c>
      <c r="C15" s="100">
        <f>M15+P15+S15+V15+Y15+AB15+AE15+AH15</f>
        <v>37</v>
      </c>
      <c r="D15" s="89">
        <f>C15-MINA(M15,P15,S15,V15,Y15,AB15,AE15,AH15)</f>
        <v>20</v>
      </c>
      <c r="E15" s="37" t="s">
        <v>80</v>
      </c>
      <c r="F15" s="39" t="s">
        <v>38</v>
      </c>
      <c r="G15" s="39" t="s">
        <v>15</v>
      </c>
      <c r="H15" s="39" t="s">
        <v>86</v>
      </c>
      <c r="I15" s="39" t="s">
        <v>163</v>
      </c>
      <c r="J15" s="39">
        <v>1996</v>
      </c>
      <c r="K15" s="40" t="s">
        <v>39</v>
      </c>
      <c r="L15" s="12">
        <v>1</v>
      </c>
      <c r="M15" s="13">
        <v>20</v>
      </c>
      <c r="N15" s="4">
        <v>21</v>
      </c>
      <c r="O15" s="12">
        <v>2</v>
      </c>
      <c r="P15" s="13">
        <v>17</v>
      </c>
      <c r="Q15" s="4">
        <v>28</v>
      </c>
      <c r="R15" s="12"/>
      <c r="S15" s="13"/>
      <c r="T15" s="4"/>
      <c r="U15" s="12"/>
      <c r="V15" s="13"/>
      <c r="W15" s="4"/>
      <c r="X15" s="12"/>
      <c r="Y15" s="13"/>
      <c r="Z15" s="4"/>
      <c r="AA15" s="12"/>
      <c r="AB15" s="13"/>
      <c r="AC15" s="4"/>
      <c r="AD15" s="12"/>
      <c r="AE15" s="13"/>
      <c r="AF15" s="4"/>
      <c r="AG15" s="12"/>
      <c r="AH15" s="13"/>
      <c r="AI15" s="4"/>
      <c r="AJ15" s="18"/>
    </row>
    <row r="16" spans="1:36" ht="19.5" customHeight="1">
      <c r="A16" s="18"/>
      <c r="B16" s="1">
        <v>2</v>
      </c>
      <c r="C16" s="100">
        <f>M16+P16+S16+V16+Y16+AB16+AE16+AH16</f>
        <v>35</v>
      </c>
      <c r="D16" s="89">
        <f>C16-MINA(M16,P16,S16,V16,Y16,AB16,AE16,AH16)</f>
        <v>20</v>
      </c>
      <c r="E16" s="37" t="s">
        <v>58</v>
      </c>
      <c r="F16" s="39" t="s">
        <v>59</v>
      </c>
      <c r="G16" s="39" t="s">
        <v>15</v>
      </c>
      <c r="H16" s="39" t="s">
        <v>86</v>
      </c>
      <c r="I16" s="39" t="s">
        <v>105</v>
      </c>
      <c r="J16" s="39">
        <v>1997</v>
      </c>
      <c r="K16" s="40" t="s">
        <v>39</v>
      </c>
      <c r="L16" s="12">
        <v>3</v>
      </c>
      <c r="M16" s="13">
        <v>15</v>
      </c>
      <c r="N16" s="4">
        <v>44</v>
      </c>
      <c r="O16" s="12">
        <v>1</v>
      </c>
      <c r="P16" s="13">
        <v>20</v>
      </c>
      <c r="Q16" s="4">
        <v>23</v>
      </c>
      <c r="R16" s="12"/>
      <c r="S16" s="13"/>
      <c r="T16" s="4"/>
      <c r="U16" s="12"/>
      <c r="V16" s="13"/>
      <c r="W16" s="4"/>
      <c r="X16" s="12"/>
      <c r="Y16" s="13"/>
      <c r="Z16" s="4"/>
      <c r="AA16" s="12"/>
      <c r="AB16" s="13"/>
      <c r="AC16" s="4"/>
      <c r="AD16" s="12"/>
      <c r="AE16" s="13"/>
      <c r="AF16" s="4"/>
      <c r="AG16" s="12"/>
      <c r="AH16" s="13"/>
      <c r="AI16" s="4"/>
      <c r="AJ16" s="18"/>
    </row>
    <row r="17" spans="1:36" ht="20.100000000000001" customHeight="1">
      <c r="A17" s="18"/>
      <c r="B17" s="34">
        <v>3</v>
      </c>
      <c r="C17" s="101">
        <f>M17+P17+S17+V17+Y17+AB17+AE17+AH17</f>
        <v>17</v>
      </c>
      <c r="D17" s="88">
        <f>C17-MINA(M17,P17,S17,V17,Y17,AB17,AE17,AH17)</f>
        <v>17</v>
      </c>
      <c r="E17" s="50" t="s">
        <v>54</v>
      </c>
      <c r="F17" s="49" t="s">
        <v>55</v>
      </c>
      <c r="G17" s="49" t="s">
        <v>15</v>
      </c>
      <c r="H17" s="49" t="s">
        <v>86</v>
      </c>
      <c r="I17" s="49" t="s">
        <v>162</v>
      </c>
      <c r="J17" s="49">
        <v>1996</v>
      </c>
      <c r="K17" s="55" t="s">
        <v>39</v>
      </c>
      <c r="L17" s="28">
        <v>2</v>
      </c>
      <c r="M17" s="29">
        <v>17</v>
      </c>
      <c r="N17" s="30">
        <v>36</v>
      </c>
      <c r="O17" s="146" t="s">
        <v>295</v>
      </c>
      <c r="P17" s="147">
        <v>0</v>
      </c>
      <c r="Q17" s="148" t="s">
        <v>295</v>
      </c>
      <c r="R17" s="28"/>
      <c r="S17" s="29"/>
      <c r="T17" s="30"/>
      <c r="U17" s="28"/>
      <c r="V17" s="29"/>
      <c r="W17" s="30"/>
      <c r="X17" s="28"/>
      <c r="Y17" s="29"/>
      <c r="Z17" s="30"/>
      <c r="AA17" s="28"/>
      <c r="AB17" s="29"/>
      <c r="AC17" s="30"/>
      <c r="AD17" s="28"/>
      <c r="AE17" s="29"/>
      <c r="AF17" s="30"/>
      <c r="AG17" s="28"/>
      <c r="AH17" s="29"/>
      <c r="AI17" s="30"/>
      <c r="AJ17" s="18"/>
    </row>
    <row r="18" spans="1:36" ht="20.100000000000001" customHeight="1">
      <c r="A18" s="18"/>
      <c r="B18" s="18"/>
      <c r="C18" s="18"/>
      <c r="D18" s="18"/>
      <c r="E18" s="20"/>
      <c r="F18" s="20"/>
      <c r="G18" s="20"/>
      <c r="H18" s="20"/>
      <c r="I18" s="20"/>
      <c r="J18" s="20"/>
      <c r="K18" s="21"/>
      <c r="L18" s="21"/>
      <c r="M18" s="2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ht="30" customHeight="1">
      <c r="A19" s="18"/>
      <c r="B19" s="208" t="s">
        <v>72</v>
      </c>
      <c r="C19" s="208"/>
      <c r="D19" s="208"/>
      <c r="E19" s="208"/>
      <c r="F19" s="208"/>
      <c r="G19" s="208"/>
      <c r="H19" s="208"/>
      <c r="I19" s="208"/>
      <c r="J19" s="208"/>
      <c r="K19" s="208"/>
      <c r="L19" s="158" t="s">
        <v>211</v>
      </c>
      <c r="M19" s="159"/>
      <c r="N19" s="160"/>
      <c r="O19" s="158" t="s">
        <v>214</v>
      </c>
      <c r="P19" s="159"/>
      <c r="Q19" s="160"/>
      <c r="R19" s="158" t="s">
        <v>215</v>
      </c>
      <c r="S19" s="159"/>
      <c r="T19" s="160"/>
      <c r="U19" s="158" t="s">
        <v>216</v>
      </c>
      <c r="V19" s="159"/>
      <c r="W19" s="160"/>
      <c r="X19" s="158" t="s">
        <v>217</v>
      </c>
      <c r="Y19" s="159"/>
      <c r="Z19" s="160"/>
      <c r="AA19" s="158" t="s">
        <v>218</v>
      </c>
      <c r="AB19" s="159"/>
      <c r="AC19" s="160"/>
      <c r="AD19" s="158" t="s">
        <v>219</v>
      </c>
      <c r="AE19" s="159"/>
      <c r="AF19" s="160"/>
      <c r="AG19" s="158" t="s">
        <v>220</v>
      </c>
      <c r="AH19" s="159"/>
      <c r="AI19" s="160"/>
      <c r="AJ19" s="18"/>
    </row>
    <row r="20" spans="1:36" ht="20.100000000000001" customHeight="1">
      <c r="A20" s="18"/>
      <c r="B20" s="32" t="s">
        <v>78</v>
      </c>
      <c r="C20" s="32" t="s">
        <v>76</v>
      </c>
      <c r="D20" s="32" t="s">
        <v>77</v>
      </c>
      <c r="E20" s="33" t="s">
        <v>0</v>
      </c>
      <c r="F20" s="33" t="s">
        <v>1</v>
      </c>
      <c r="G20" s="33" t="s">
        <v>11</v>
      </c>
      <c r="H20" s="33" t="s">
        <v>85</v>
      </c>
      <c r="I20" s="33" t="s">
        <v>2</v>
      </c>
      <c r="J20" s="33"/>
      <c r="K20" s="33" t="s">
        <v>7</v>
      </c>
      <c r="L20" s="33" t="s">
        <v>74</v>
      </c>
      <c r="M20" s="33" t="s">
        <v>75</v>
      </c>
      <c r="N20" s="33" t="s">
        <v>67</v>
      </c>
      <c r="O20" s="33" t="s">
        <v>74</v>
      </c>
      <c r="P20" s="33" t="s">
        <v>75</v>
      </c>
      <c r="Q20" s="33" t="s">
        <v>67</v>
      </c>
      <c r="R20" s="33" t="s">
        <v>74</v>
      </c>
      <c r="S20" s="33" t="s">
        <v>75</v>
      </c>
      <c r="T20" s="33" t="s">
        <v>67</v>
      </c>
      <c r="U20" s="33" t="s">
        <v>74</v>
      </c>
      <c r="V20" s="33" t="s">
        <v>75</v>
      </c>
      <c r="W20" s="33" t="s">
        <v>67</v>
      </c>
      <c r="X20" s="33" t="s">
        <v>74</v>
      </c>
      <c r="Y20" s="33" t="s">
        <v>75</v>
      </c>
      <c r="Z20" s="33" t="s">
        <v>67</v>
      </c>
      <c r="AA20" s="33" t="s">
        <v>74</v>
      </c>
      <c r="AB20" s="33" t="s">
        <v>75</v>
      </c>
      <c r="AC20" s="33" t="s">
        <v>67</v>
      </c>
      <c r="AD20" s="33" t="s">
        <v>74</v>
      </c>
      <c r="AE20" s="33" t="s">
        <v>75</v>
      </c>
      <c r="AF20" s="33" t="s">
        <v>67</v>
      </c>
      <c r="AG20" s="33" t="s">
        <v>74</v>
      </c>
      <c r="AH20" s="33" t="s">
        <v>75</v>
      </c>
      <c r="AI20" s="33" t="s">
        <v>67</v>
      </c>
      <c r="AJ20" s="18"/>
    </row>
    <row r="21" spans="1:36" ht="19.5">
      <c r="A21" s="18"/>
      <c r="B21" s="14">
        <v>1</v>
      </c>
      <c r="C21" s="100">
        <f>M21+P21+S21+V21+Y21+AB21+AE21+AH21</f>
        <v>40</v>
      </c>
      <c r="D21" s="89">
        <f>C21-MINA(M21,P21,S21,V21,Y21,AB21,AE21,AH21)</f>
        <v>20</v>
      </c>
      <c r="E21" s="37" t="s">
        <v>159</v>
      </c>
      <c r="F21" s="39" t="s">
        <v>129</v>
      </c>
      <c r="G21" s="37" t="s">
        <v>146</v>
      </c>
      <c r="H21" s="37" t="s">
        <v>140</v>
      </c>
      <c r="I21" s="39" t="s">
        <v>177</v>
      </c>
      <c r="J21" s="47">
        <v>1995</v>
      </c>
      <c r="K21" s="38" t="s">
        <v>44</v>
      </c>
      <c r="L21" s="12">
        <v>1</v>
      </c>
      <c r="M21" s="13">
        <v>20</v>
      </c>
      <c r="N21" s="4">
        <v>8</v>
      </c>
      <c r="O21" s="12">
        <v>1</v>
      </c>
      <c r="P21" s="13">
        <v>20</v>
      </c>
      <c r="Q21" s="4">
        <v>21</v>
      </c>
      <c r="R21" s="12"/>
      <c r="S21" s="13"/>
      <c r="T21" s="4"/>
      <c r="U21" s="12"/>
      <c r="V21" s="13"/>
      <c r="W21" s="4"/>
      <c r="X21" s="12"/>
      <c r="Y21" s="13"/>
      <c r="Z21" s="4"/>
      <c r="AA21" s="12"/>
      <c r="AB21" s="13"/>
      <c r="AC21" s="4"/>
      <c r="AD21" s="12"/>
      <c r="AE21" s="13"/>
      <c r="AF21" s="4"/>
      <c r="AG21" s="12"/>
      <c r="AH21" s="13"/>
      <c r="AI21" s="4"/>
      <c r="AJ21" s="18"/>
    </row>
    <row r="22" spans="1:36" ht="19.5">
      <c r="A22" s="18"/>
      <c r="B22" s="34">
        <v>2</v>
      </c>
      <c r="C22" s="101">
        <f>M22+P22+S22+V22+Y22+AB22+AE22+AH22</f>
        <v>17</v>
      </c>
      <c r="D22" s="88">
        <f>C22-MINA(M22,P22,S22,V22,Y22,AB22,AE22,AH22)</f>
        <v>17</v>
      </c>
      <c r="E22" s="50" t="s">
        <v>148</v>
      </c>
      <c r="F22" s="49" t="s">
        <v>149</v>
      </c>
      <c r="G22" s="49" t="s">
        <v>15</v>
      </c>
      <c r="H22" s="49" t="s">
        <v>86</v>
      </c>
      <c r="I22" s="49" t="s">
        <v>150</v>
      </c>
      <c r="J22" s="49">
        <v>1995</v>
      </c>
      <c r="K22" s="55" t="s">
        <v>44</v>
      </c>
      <c r="L22" s="28">
        <v>2</v>
      </c>
      <c r="M22" s="29">
        <v>17</v>
      </c>
      <c r="N22" s="30">
        <v>26</v>
      </c>
      <c r="O22" s="153" t="s">
        <v>320</v>
      </c>
      <c r="P22" s="154">
        <v>0</v>
      </c>
      <c r="Q22" s="155" t="s">
        <v>313</v>
      </c>
      <c r="R22" s="28"/>
      <c r="S22" s="29"/>
      <c r="T22" s="30"/>
      <c r="U22" s="28"/>
      <c r="V22" s="29"/>
      <c r="W22" s="30"/>
      <c r="X22" s="28"/>
      <c r="Y22" s="29"/>
      <c r="Z22" s="30"/>
      <c r="AA22" s="28"/>
      <c r="AB22" s="29"/>
      <c r="AC22" s="30"/>
      <c r="AD22" s="28"/>
      <c r="AE22" s="29"/>
      <c r="AF22" s="30"/>
      <c r="AG22" s="28"/>
      <c r="AH22" s="29"/>
      <c r="AI22" s="30"/>
      <c r="AJ22" s="18"/>
    </row>
    <row r="23" spans="1:36" ht="20.100000000000001" customHeight="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8"/>
    </row>
    <row r="24" spans="1:36" ht="30" customHeight="1">
      <c r="A24" s="18"/>
      <c r="B24" s="208" t="s">
        <v>84</v>
      </c>
      <c r="C24" s="208"/>
      <c r="D24" s="208"/>
      <c r="E24" s="208"/>
      <c r="F24" s="208"/>
      <c r="G24" s="208"/>
      <c r="H24" s="208"/>
      <c r="I24" s="208"/>
      <c r="J24" s="208"/>
      <c r="K24" s="208"/>
      <c r="L24" s="158" t="s">
        <v>211</v>
      </c>
      <c r="M24" s="159"/>
      <c r="N24" s="160"/>
      <c r="O24" s="158" t="s">
        <v>214</v>
      </c>
      <c r="P24" s="159"/>
      <c r="Q24" s="160"/>
      <c r="R24" s="158" t="s">
        <v>215</v>
      </c>
      <c r="S24" s="159"/>
      <c r="T24" s="160"/>
      <c r="U24" s="158" t="s">
        <v>216</v>
      </c>
      <c r="V24" s="159"/>
      <c r="W24" s="160"/>
      <c r="X24" s="158" t="s">
        <v>217</v>
      </c>
      <c r="Y24" s="159"/>
      <c r="Z24" s="160"/>
      <c r="AA24" s="158" t="s">
        <v>218</v>
      </c>
      <c r="AB24" s="159"/>
      <c r="AC24" s="160"/>
      <c r="AD24" s="158" t="s">
        <v>219</v>
      </c>
      <c r="AE24" s="159"/>
      <c r="AF24" s="160"/>
      <c r="AG24" s="158" t="s">
        <v>220</v>
      </c>
      <c r="AH24" s="159"/>
      <c r="AI24" s="160"/>
      <c r="AJ24" s="18"/>
    </row>
    <row r="25" spans="1:36" ht="20.100000000000001" customHeight="1">
      <c r="A25" s="18"/>
      <c r="B25" s="32" t="s">
        <v>78</v>
      </c>
      <c r="C25" s="32" t="s">
        <v>76</v>
      </c>
      <c r="D25" s="32" t="s">
        <v>77</v>
      </c>
      <c r="E25" s="33" t="s">
        <v>0</v>
      </c>
      <c r="F25" s="33" t="s">
        <v>1</v>
      </c>
      <c r="G25" s="33" t="s">
        <v>11</v>
      </c>
      <c r="H25" s="33" t="s">
        <v>85</v>
      </c>
      <c r="I25" s="33" t="s">
        <v>2</v>
      </c>
      <c r="J25" s="33"/>
      <c r="K25" s="33" t="s">
        <v>7</v>
      </c>
      <c r="L25" s="33" t="s">
        <v>74</v>
      </c>
      <c r="M25" s="33" t="s">
        <v>75</v>
      </c>
      <c r="N25" s="33" t="s">
        <v>67</v>
      </c>
      <c r="O25" s="33" t="s">
        <v>74</v>
      </c>
      <c r="P25" s="33" t="s">
        <v>75</v>
      </c>
      <c r="Q25" s="33" t="s">
        <v>67</v>
      </c>
      <c r="R25" s="33" t="s">
        <v>74</v>
      </c>
      <c r="S25" s="33" t="s">
        <v>75</v>
      </c>
      <c r="T25" s="33" t="s">
        <v>67</v>
      </c>
      <c r="U25" s="33" t="s">
        <v>74</v>
      </c>
      <c r="V25" s="33" t="s">
        <v>75</v>
      </c>
      <c r="W25" s="33" t="s">
        <v>67</v>
      </c>
      <c r="X25" s="33" t="s">
        <v>74</v>
      </c>
      <c r="Y25" s="33" t="s">
        <v>75</v>
      </c>
      <c r="Z25" s="33" t="s">
        <v>67</v>
      </c>
      <c r="AA25" s="33" t="s">
        <v>74</v>
      </c>
      <c r="AB25" s="33" t="s">
        <v>75</v>
      </c>
      <c r="AC25" s="33" t="s">
        <v>67</v>
      </c>
      <c r="AD25" s="33" t="s">
        <v>74</v>
      </c>
      <c r="AE25" s="33" t="s">
        <v>75</v>
      </c>
      <c r="AF25" s="33" t="s">
        <v>67</v>
      </c>
      <c r="AG25" s="33" t="s">
        <v>74</v>
      </c>
      <c r="AH25" s="33" t="s">
        <v>75</v>
      </c>
      <c r="AI25" s="33" t="s">
        <v>67</v>
      </c>
      <c r="AJ25" s="18"/>
    </row>
    <row r="26" spans="1:36" ht="19.5" customHeight="1">
      <c r="A26" s="18"/>
      <c r="B26" s="10">
        <v>1</v>
      </c>
      <c r="C26" s="100">
        <f>M26+P26+S26+V26+Y26+AB26+AE26+AH26</f>
        <v>40</v>
      </c>
      <c r="D26" s="89">
        <f>C26-MINA(M26,P26,S26,V26,Y26,AB26,AE26,AH26)</f>
        <v>20</v>
      </c>
      <c r="E26" s="42" t="s">
        <v>27</v>
      </c>
      <c r="F26" s="43" t="s">
        <v>59</v>
      </c>
      <c r="G26" s="43" t="s">
        <v>21</v>
      </c>
      <c r="H26" s="43" t="s">
        <v>86</v>
      </c>
      <c r="I26" s="43" t="s">
        <v>113</v>
      </c>
      <c r="J26" s="48">
        <v>2000</v>
      </c>
      <c r="K26" s="44" t="s">
        <v>111</v>
      </c>
      <c r="L26" s="12">
        <v>1</v>
      </c>
      <c r="M26" s="13">
        <v>20</v>
      </c>
      <c r="N26" s="4">
        <v>23</v>
      </c>
      <c r="O26" s="12">
        <v>1</v>
      </c>
      <c r="P26" s="13">
        <v>20</v>
      </c>
      <c r="Q26" s="4">
        <v>14</v>
      </c>
      <c r="R26" s="12"/>
      <c r="S26" s="13"/>
      <c r="T26" s="4"/>
      <c r="U26" s="12"/>
      <c r="V26" s="13"/>
      <c r="W26" s="4"/>
      <c r="X26" s="12"/>
      <c r="Y26" s="13"/>
      <c r="Z26" s="4"/>
      <c r="AA26" s="12"/>
      <c r="AB26" s="13"/>
      <c r="AC26" s="4"/>
      <c r="AD26" s="12"/>
      <c r="AE26" s="13"/>
      <c r="AF26" s="4"/>
      <c r="AG26" s="12"/>
      <c r="AH26" s="13"/>
      <c r="AI26" s="4"/>
      <c r="AJ26" s="18"/>
    </row>
    <row r="27" spans="1:36" ht="19.5">
      <c r="A27" s="18"/>
      <c r="B27" s="26">
        <v>2</v>
      </c>
      <c r="C27" s="101">
        <f>M27+P27+S27+V27+Y27+AB27+AE27+AH27</f>
        <v>17</v>
      </c>
      <c r="D27" s="88">
        <f>C27-MINA(M27,P27,S27,V27,Y27,AB27,AE27,AH27)</f>
        <v>17</v>
      </c>
      <c r="E27" s="50" t="s">
        <v>274</v>
      </c>
      <c r="F27" s="49" t="s">
        <v>225</v>
      </c>
      <c r="G27" s="50" t="s">
        <v>24</v>
      </c>
      <c r="H27" s="50" t="s">
        <v>86</v>
      </c>
      <c r="I27" s="49" t="s">
        <v>275</v>
      </c>
      <c r="J27" s="49">
        <v>1997</v>
      </c>
      <c r="K27" s="50" t="s">
        <v>111</v>
      </c>
      <c r="L27" s="28">
        <v>2</v>
      </c>
      <c r="M27" s="29">
        <v>17</v>
      </c>
      <c r="N27" s="30">
        <v>60</v>
      </c>
      <c r="O27" s="146" t="s">
        <v>295</v>
      </c>
      <c r="P27" s="147">
        <v>0</v>
      </c>
      <c r="Q27" s="148" t="s">
        <v>295</v>
      </c>
      <c r="R27" s="28"/>
      <c r="S27" s="29"/>
      <c r="T27" s="30"/>
      <c r="U27" s="28"/>
      <c r="V27" s="29"/>
      <c r="W27" s="30"/>
      <c r="X27" s="28"/>
      <c r="Y27" s="29"/>
      <c r="Z27" s="30"/>
      <c r="AA27" s="28"/>
      <c r="AB27" s="29"/>
      <c r="AC27" s="30"/>
      <c r="AD27" s="28"/>
      <c r="AE27" s="29"/>
      <c r="AF27" s="30"/>
      <c r="AG27" s="28"/>
      <c r="AH27" s="29"/>
      <c r="AI27" s="30"/>
      <c r="AJ27" s="18"/>
    </row>
    <row r="28" spans="1:36" ht="19.5">
      <c r="A28" s="18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19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18"/>
    </row>
    <row r="29" spans="1:36" ht="30" customHeight="1">
      <c r="A29" s="18"/>
      <c r="B29" s="208" t="s">
        <v>73</v>
      </c>
      <c r="C29" s="208"/>
      <c r="D29" s="208"/>
      <c r="E29" s="208"/>
      <c r="F29" s="208"/>
      <c r="G29" s="208"/>
      <c r="H29" s="208"/>
      <c r="I29" s="208"/>
      <c r="J29" s="208"/>
      <c r="K29" s="208"/>
      <c r="L29" s="158" t="s">
        <v>211</v>
      </c>
      <c r="M29" s="159"/>
      <c r="N29" s="160"/>
      <c r="O29" s="158" t="s">
        <v>214</v>
      </c>
      <c r="P29" s="159"/>
      <c r="Q29" s="160"/>
      <c r="R29" s="158" t="s">
        <v>215</v>
      </c>
      <c r="S29" s="159"/>
      <c r="T29" s="160"/>
      <c r="U29" s="158" t="s">
        <v>216</v>
      </c>
      <c r="V29" s="159"/>
      <c r="W29" s="160"/>
      <c r="X29" s="158" t="s">
        <v>217</v>
      </c>
      <c r="Y29" s="159"/>
      <c r="Z29" s="160"/>
      <c r="AA29" s="158" t="s">
        <v>218</v>
      </c>
      <c r="AB29" s="159"/>
      <c r="AC29" s="160"/>
      <c r="AD29" s="158" t="s">
        <v>219</v>
      </c>
      <c r="AE29" s="159"/>
      <c r="AF29" s="160"/>
      <c r="AG29" s="158" t="s">
        <v>220</v>
      </c>
      <c r="AH29" s="159"/>
      <c r="AI29" s="160"/>
      <c r="AJ29" s="18"/>
    </row>
    <row r="30" spans="1:36" ht="20.100000000000001" customHeight="1">
      <c r="A30" s="18"/>
      <c r="B30" s="32" t="s">
        <v>78</v>
      </c>
      <c r="C30" s="32" t="s">
        <v>76</v>
      </c>
      <c r="D30" s="32" t="s">
        <v>77</v>
      </c>
      <c r="E30" s="33" t="s">
        <v>0</v>
      </c>
      <c r="F30" s="33" t="s">
        <v>1</v>
      </c>
      <c r="G30" s="33" t="s">
        <v>11</v>
      </c>
      <c r="H30" s="33" t="s">
        <v>85</v>
      </c>
      <c r="I30" s="33" t="s">
        <v>2</v>
      </c>
      <c r="J30" s="33"/>
      <c r="K30" s="33" t="s">
        <v>7</v>
      </c>
      <c r="L30" s="33" t="s">
        <v>74</v>
      </c>
      <c r="M30" s="33" t="s">
        <v>75</v>
      </c>
      <c r="N30" s="33" t="s">
        <v>67</v>
      </c>
      <c r="O30" s="33" t="s">
        <v>74</v>
      </c>
      <c r="P30" s="33" t="s">
        <v>75</v>
      </c>
      <c r="Q30" s="33" t="s">
        <v>67</v>
      </c>
      <c r="R30" s="33" t="s">
        <v>74</v>
      </c>
      <c r="S30" s="33" t="s">
        <v>75</v>
      </c>
      <c r="T30" s="33" t="s">
        <v>67</v>
      </c>
      <c r="U30" s="33" t="s">
        <v>74</v>
      </c>
      <c r="V30" s="33" t="s">
        <v>75</v>
      </c>
      <c r="W30" s="33" t="s">
        <v>67</v>
      </c>
      <c r="X30" s="33" t="s">
        <v>74</v>
      </c>
      <c r="Y30" s="33" t="s">
        <v>75</v>
      </c>
      <c r="Z30" s="33" t="s">
        <v>67</v>
      </c>
      <c r="AA30" s="33" t="s">
        <v>74</v>
      </c>
      <c r="AB30" s="33" t="s">
        <v>75</v>
      </c>
      <c r="AC30" s="33" t="s">
        <v>67</v>
      </c>
      <c r="AD30" s="33" t="s">
        <v>74</v>
      </c>
      <c r="AE30" s="33" t="s">
        <v>75</v>
      </c>
      <c r="AF30" s="33" t="s">
        <v>67</v>
      </c>
      <c r="AG30" s="33" t="s">
        <v>74</v>
      </c>
      <c r="AH30" s="33" t="s">
        <v>75</v>
      </c>
      <c r="AI30" s="33" t="s">
        <v>67</v>
      </c>
      <c r="AJ30" s="18"/>
    </row>
    <row r="31" spans="1:36" ht="19.5">
      <c r="A31" s="18"/>
      <c r="B31" s="10">
        <v>1</v>
      </c>
      <c r="C31" s="100">
        <f t="shared" ref="C31:C38" si="0">M31+P31+S31+V31+Y31+AB31+AE31+AH31</f>
        <v>37</v>
      </c>
      <c r="D31" s="89">
        <f t="shared" ref="D31:D38" si="1">C31-MINA(M31,P31,S31,V31,Y31,AB31,AE31,AH31)</f>
        <v>20</v>
      </c>
      <c r="E31" s="37" t="s">
        <v>243</v>
      </c>
      <c r="F31" s="39" t="s">
        <v>244</v>
      </c>
      <c r="G31" s="39" t="s">
        <v>14</v>
      </c>
      <c r="H31" s="39" t="s">
        <v>86</v>
      </c>
      <c r="I31" s="39" t="s">
        <v>248</v>
      </c>
      <c r="J31" s="39">
        <v>1997</v>
      </c>
      <c r="K31" s="40" t="s">
        <v>57</v>
      </c>
      <c r="L31" s="12">
        <v>1</v>
      </c>
      <c r="M31" s="13">
        <v>20</v>
      </c>
      <c r="N31" s="4">
        <v>23</v>
      </c>
      <c r="O31" s="12">
        <v>2</v>
      </c>
      <c r="P31" s="13">
        <v>17</v>
      </c>
      <c r="Q31" s="4">
        <v>28</v>
      </c>
      <c r="R31" s="12"/>
      <c r="S31" s="13"/>
      <c r="T31" s="4"/>
      <c r="U31" s="12"/>
      <c r="V31" s="13"/>
      <c r="W31" s="4"/>
      <c r="X31" s="12"/>
      <c r="Y31" s="13"/>
      <c r="Z31" s="4"/>
      <c r="AA31" s="12"/>
      <c r="AB31" s="13"/>
      <c r="AC31" s="4"/>
      <c r="AD31" s="12"/>
      <c r="AE31" s="13"/>
      <c r="AF31" s="4"/>
      <c r="AG31" s="12"/>
      <c r="AH31" s="13"/>
      <c r="AI31" s="4"/>
      <c r="AJ31" s="18"/>
    </row>
    <row r="32" spans="1:36" ht="19.5">
      <c r="A32" s="18"/>
      <c r="B32" s="10">
        <v>2</v>
      </c>
      <c r="C32" s="100">
        <f t="shared" si="0"/>
        <v>37</v>
      </c>
      <c r="D32" s="89">
        <f t="shared" si="1"/>
        <v>20</v>
      </c>
      <c r="E32" s="42" t="s">
        <v>27</v>
      </c>
      <c r="F32" s="43" t="s">
        <v>116</v>
      </c>
      <c r="G32" s="43" t="s">
        <v>21</v>
      </c>
      <c r="H32" s="43" t="s">
        <v>86</v>
      </c>
      <c r="I32" s="43" t="s">
        <v>117</v>
      </c>
      <c r="J32" s="43">
        <v>2002</v>
      </c>
      <c r="K32" s="44" t="s">
        <v>57</v>
      </c>
      <c r="L32" s="12">
        <v>2</v>
      </c>
      <c r="M32" s="13">
        <v>17</v>
      </c>
      <c r="N32" s="4">
        <v>30</v>
      </c>
      <c r="O32" s="12">
        <v>1</v>
      </c>
      <c r="P32" s="13">
        <v>20</v>
      </c>
      <c r="Q32" s="4">
        <v>21</v>
      </c>
      <c r="R32" s="12"/>
      <c r="S32" s="13"/>
      <c r="T32" s="4"/>
      <c r="U32" s="12"/>
      <c r="V32" s="13"/>
      <c r="W32" s="4"/>
      <c r="X32" s="12"/>
      <c r="Y32" s="13"/>
      <c r="Z32" s="4"/>
      <c r="AA32" s="12"/>
      <c r="AB32" s="13"/>
      <c r="AC32" s="4"/>
      <c r="AD32" s="12"/>
      <c r="AE32" s="13"/>
      <c r="AF32" s="4"/>
      <c r="AG32" s="12"/>
      <c r="AH32" s="13"/>
      <c r="AI32" s="4"/>
      <c r="AJ32" s="18"/>
    </row>
    <row r="33" spans="1:36" ht="19.5">
      <c r="A33" s="18"/>
      <c r="B33" s="10">
        <v>3</v>
      </c>
      <c r="C33" s="100">
        <f t="shared" si="0"/>
        <v>30</v>
      </c>
      <c r="D33" s="89">
        <f t="shared" si="1"/>
        <v>15</v>
      </c>
      <c r="E33" s="37" t="s">
        <v>60</v>
      </c>
      <c r="F33" s="39" t="s">
        <v>114</v>
      </c>
      <c r="G33" s="39" t="s">
        <v>14</v>
      </c>
      <c r="H33" s="39" t="s">
        <v>86</v>
      </c>
      <c r="I33" s="39" t="s">
        <v>115</v>
      </c>
      <c r="J33" s="39">
        <v>1997</v>
      </c>
      <c r="K33" s="40" t="s">
        <v>57</v>
      </c>
      <c r="L33" s="12">
        <v>3</v>
      </c>
      <c r="M33" s="13">
        <v>15</v>
      </c>
      <c r="N33" s="4">
        <v>34</v>
      </c>
      <c r="O33" s="12">
        <v>3</v>
      </c>
      <c r="P33" s="13">
        <v>15</v>
      </c>
      <c r="Q33" s="4">
        <v>38</v>
      </c>
      <c r="R33" s="12"/>
      <c r="S33" s="13"/>
      <c r="T33" s="4"/>
      <c r="U33" s="12"/>
      <c r="V33" s="13"/>
      <c r="W33" s="4"/>
      <c r="X33" s="12"/>
      <c r="Y33" s="13"/>
      <c r="Z33" s="4"/>
      <c r="AA33" s="12"/>
      <c r="AB33" s="13"/>
      <c r="AC33" s="4"/>
      <c r="AD33" s="12"/>
      <c r="AE33" s="13"/>
      <c r="AF33" s="4"/>
      <c r="AG33" s="12"/>
      <c r="AH33" s="13"/>
      <c r="AI33" s="4"/>
      <c r="AJ33" s="18"/>
    </row>
    <row r="34" spans="1:36" ht="19.5">
      <c r="A34" s="18"/>
      <c r="B34" s="10">
        <v>4</v>
      </c>
      <c r="C34" s="100">
        <f t="shared" si="0"/>
        <v>13</v>
      </c>
      <c r="D34" s="89">
        <f t="shared" si="1"/>
        <v>13</v>
      </c>
      <c r="E34" s="37" t="s">
        <v>249</v>
      </c>
      <c r="F34" s="39" t="s">
        <v>250</v>
      </c>
      <c r="G34" s="39" t="s">
        <v>24</v>
      </c>
      <c r="H34" s="39" t="s">
        <v>86</v>
      </c>
      <c r="I34" s="39" t="s">
        <v>254</v>
      </c>
      <c r="J34" s="39">
        <v>1997</v>
      </c>
      <c r="K34" s="40" t="s">
        <v>57</v>
      </c>
      <c r="L34" s="12">
        <v>4</v>
      </c>
      <c r="M34" s="13">
        <v>13</v>
      </c>
      <c r="N34" s="4">
        <v>46</v>
      </c>
      <c r="O34" s="142" t="s">
        <v>295</v>
      </c>
      <c r="P34" s="143">
        <v>0</v>
      </c>
      <c r="Q34" s="144" t="s">
        <v>295</v>
      </c>
      <c r="R34" s="12"/>
      <c r="S34" s="13"/>
      <c r="T34" s="4"/>
      <c r="U34" s="12"/>
      <c r="V34" s="13"/>
      <c r="W34" s="4"/>
      <c r="X34" s="12"/>
      <c r="Y34" s="13"/>
      <c r="Z34" s="4"/>
      <c r="AA34" s="12"/>
      <c r="AB34" s="13"/>
      <c r="AC34" s="4"/>
      <c r="AD34" s="12"/>
      <c r="AE34" s="13"/>
      <c r="AF34" s="4"/>
      <c r="AG34" s="12"/>
      <c r="AH34" s="13"/>
      <c r="AI34" s="4"/>
      <c r="AJ34" s="18"/>
    </row>
    <row r="35" spans="1:36" ht="19.5">
      <c r="A35" s="18"/>
      <c r="B35" s="10">
        <v>5</v>
      </c>
      <c r="C35" s="100">
        <f t="shared" si="0"/>
        <v>24</v>
      </c>
      <c r="D35" s="89">
        <f t="shared" si="1"/>
        <v>13</v>
      </c>
      <c r="E35" s="42" t="s">
        <v>269</v>
      </c>
      <c r="F35" s="43" t="s">
        <v>59</v>
      </c>
      <c r="G35" s="43" t="s">
        <v>15</v>
      </c>
      <c r="H35" s="43" t="s">
        <v>86</v>
      </c>
      <c r="I35" s="43" t="s">
        <v>270</v>
      </c>
      <c r="J35" s="43">
        <v>2003</v>
      </c>
      <c r="K35" s="44" t="s">
        <v>57</v>
      </c>
      <c r="L35" s="12">
        <v>5</v>
      </c>
      <c r="M35" s="13">
        <v>11</v>
      </c>
      <c r="N35" s="4">
        <v>65</v>
      </c>
      <c r="O35" s="12">
        <v>4</v>
      </c>
      <c r="P35" s="13">
        <v>13</v>
      </c>
      <c r="Q35" s="4">
        <v>51</v>
      </c>
      <c r="R35" s="12"/>
      <c r="S35" s="13"/>
      <c r="T35" s="4"/>
      <c r="U35" s="12"/>
      <c r="V35" s="13"/>
      <c r="W35" s="4"/>
      <c r="X35" s="12"/>
      <c r="Y35" s="13"/>
      <c r="Z35" s="4"/>
      <c r="AA35" s="12"/>
      <c r="AB35" s="13"/>
      <c r="AC35" s="4"/>
      <c r="AD35" s="12"/>
      <c r="AE35" s="13"/>
      <c r="AF35" s="4"/>
      <c r="AG35" s="12"/>
      <c r="AH35" s="13"/>
      <c r="AI35" s="4"/>
      <c r="AJ35" s="18"/>
    </row>
    <row r="36" spans="1:36" ht="19.5">
      <c r="A36" s="18"/>
      <c r="B36" s="10">
        <v>6</v>
      </c>
      <c r="C36" s="100">
        <f t="shared" si="0"/>
        <v>21</v>
      </c>
      <c r="D36" s="89">
        <f t="shared" si="1"/>
        <v>11</v>
      </c>
      <c r="E36" s="42" t="s">
        <v>125</v>
      </c>
      <c r="F36" s="43" t="s">
        <v>136</v>
      </c>
      <c r="G36" s="43" t="s">
        <v>14</v>
      </c>
      <c r="H36" s="43" t="s">
        <v>86</v>
      </c>
      <c r="I36" s="43" t="s">
        <v>137</v>
      </c>
      <c r="J36" s="43">
        <v>2000</v>
      </c>
      <c r="K36" s="44" t="s">
        <v>57</v>
      </c>
      <c r="L36" s="12">
        <v>6</v>
      </c>
      <c r="M36" s="13">
        <v>10</v>
      </c>
      <c r="N36" s="4">
        <v>65</v>
      </c>
      <c r="O36" s="12">
        <v>5</v>
      </c>
      <c r="P36" s="13">
        <v>11</v>
      </c>
      <c r="Q36" s="4">
        <v>82</v>
      </c>
      <c r="R36" s="12"/>
      <c r="S36" s="13"/>
      <c r="T36" s="4"/>
      <c r="U36" s="12"/>
      <c r="V36" s="13"/>
      <c r="W36" s="4"/>
      <c r="X36" s="12"/>
      <c r="Y36" s="13"/>
      <c r="Z36" s="4"/>
      <c r="AA36" s="12"/>
      <c r="AB36" s="13"/>
      <c r="AC36" s="4"/>
      <c r="AD36" s="12"/>
      <c r="AE36" s="13"/>
      <c r="AF36" s="4"/>
      <c r="AG36" s="12"/>
      <c r="AH36" s="13"/>
      <c r="AI36" s="4"/>
      <c r="AJ36" s="18"/>
    </row>
    <row r="37" spans="1:36" ht="19.5">
      <c r="A37" s="18"/>
      <c r="B37" s="10">
        <v>7</v>
      </c>
      <c r="C37" s="100">
        <f t="shared" si="0"/>
        <v>9</v>
      </c>
      <c r="D37" s="89">
        <f t="shared" si="1"/>
        <v>9</v>
      </c>
      <c r="E37" s="42" t="s">
        <v>37</v>
      </c>
      <c r="F37" s="43" t="s">
        <v>271</v>
      </c>
      <c r="G37" s="43" t="s">
        <v>15</v>
      </c>
      <c r="H37" s="43" t="s">
        <v>86</v>
      </c>
      <c r="I37" s="43" t="s">
        <v>272</v>
      </c>
      <c r="J37" s="43">
        <v>2001</v>
      </c>
      <c r="K37" s="44" t="s">
        <v>57</v>
      </c>
      <c r="L37" s="12">
        <v>7</v>
      </c>
      <c r="M37" s="13">
        <v>9</v>
      </c>
      <c r="N37" s="4">
        <v>72</v>
      </c>
      <c r="O37" s="142" t="s">
        <v>295</v>
      </c>
      <c r="P37" s="143">
        <v>0</v>
      </c>
      <c r="Q37" s="144" t="s">
        <v>295</v>
      </c>
      <c r="R37" s="12"/>
      <c r="S37" s="13"/>
      <c r="T37" s="4"/>
      <c r="U37" s="12"/>
      <c r="V37" s="13"/>
      <c r="W37" s="4"/>
      <c r="X37" s="12"/>
      <c r="Y37" s="13"/>
      <c r="Z37" s="4"/>
      <c r="AA37" s="12"/>
      <c r="AB37" s="13"/>
      <c r="AC37" s="4"/>
      <c r="AD37" s="12"/>
      <c r="AE37" s="13"/>
      <c r="AF37" s="4"/>
      <c r="AG37" s="12"/>
      <c r="AH37" s="13"/>
      <c r="AI37" s="4"/>
      <c r="AJ37" s="18"/>
    </row>
    <row r="38" spans="1:36" ht="19.5">
      <c r="A38" s="18"/>
      <c r="B38" s="26">
        <v>8</v>
      </c>
      <c r="C38" s="101">
        <f t="shared" si="0"/>
        <v>8</v>
      </c>
      <c r="D38" s="88">
        <f t="shared" si="1"/>
        <v>8</v>
      </c>
      <c r="E38" s="52" t="s">
        <v>245</v>
      </c>
      <c r="F38" s="53" t="s">
        <v>10</v>
      </c>
      <c r="G38" s="53" t="s">
        <v>24</v>
      </c>
      <c r="H38" s="53" t="s">
        <v>86</v>
      </c>
      <c r="I38" s="53" t="s">
        <v>273</v>
      </c>
      <c r="J38" s="53">
        <v>1999</v>
      </c>
      <c r="K38" s="54" t="s">
        <v>57</v>
      </c>
      <c r="L38" s="36">
        <v>8</v>
      </c>
      <c r="M38" s="29">
        <v>8</v>
      </c>
      <c r="N38" s="30">
        <v>77</v>
      </c>
      <c r="O38" s="146" t="s">
        <v>295</v>
      </c>
      <c r="P38" s="147">
        <v>0</v>
      </c>
      <c r="Q38" s="148" t="s">
        <v>295</v>
      </c>
      <c r="R38" s="28"/>
      <c r="S38" s="29"/>
      <c r="T38" s="30"/>
      <c r="U38" s="28"/>
      <c r="V38" s="29"/>
      <c r="W38" s="30"/>
      <c r="X38" s="28"/>
      <c r="Y38" s="29"/>
      <c r="Z38" s="30"/>
      <c r="AA38" s="28"/>
      <c r="AB38" s="29"/>
      <c r="AC38" s="30"/>
      <c r="AD38" s="28"/>
      <c r="AE38" s="29"/>
      <c r="AF38" s="30"/>
      <c r="AG38" s="28"/>
      <c r="AH38" s="29"/>
      <c r="AI38" s="30"/>
      <c r="AJ38" s="18"/>
    </row>
    <row r="39" spans="1:36" ht="19.5">
      <c r="A39" s="18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9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18"/>
    </row>
    <row r="40" spans="1:36" ht="19.5" customHeight="1">
      <c r="A40" s="18"/>
      <c r="B40" s="164">
        <f>COUNTA(B31:B38,B21:B22,B26:B27,B15:B17,B10:B11,B6:B6)</f>
        <v>18</v>
      </c>
      <c r="C40" s="166" t="s">
        <v>182</v>
      </c>
      <c r="D40" s="264"/>
      <c r="E40" s="265"/>
      <c r="F40" s="22"/>
      <c r="G40" s="58" t="s">
        <v>188</v>
      </c>
      <c r="H40" s="22"/>
      <c r="I40" s="172" t="s">
        <v>82</v>
      </c>
      <c r="J40" s="163"/>
      <c r="K40" s="173"/>
      <c r="L40" s="45">
        <f>COUNTA(L31:L38)-COUNTIF(L31:L38,"Abs")+COUNTA(L26:L27)-COUNTIF(L26:L27,"Abs")+COUNTA(L21:L22)-COUNTIF(L21:L22,"Abs")+COUNTA(L15:L17)-COUNTIF(L15:L17,"Abs")+COUNTA(L10:L11)-COUNTIF(L10:L11,"Abs")+COUNTA(L6:L6)-COUNTIF(L6:L6,"Abs")</f>
        <v>18</v>
      </c>
      <c r="M40" s="163" t="s">
        <v>83</v>
      </c>
      <c r="N40" s="162"/>
      <c r="O40" s="45">
        <f>COUNTA(O31:O38)-COUNTIF(O31:O38,"Abs")+COUNTA(O26:O27)-COUNTIF(O26:O27,"Abs")+COUNTA(O21:O22)-COUNTIF(O21:O22,"Abs")+COUNTA(O15:O17)-COUNTIF(O15:O17,"Abs")+COUNTA(O10:O11)-COUNTIF(O10:O11,"Abs")+COUNTA(O6:O6)-COUNTIF(O6:O6,"Abs")</f>
        <v>13</v>
      </c>
      <c r="P40" s="163" t="s">
        <v>83</v>
      </c>
      <c r="Q40" s="162"/>
      <c r="R40" s="45">
        <f>COUNTA(R31:R38)-COUNTIF(R31:R38,"Abs")+COUNTA(R26:R27)-COUNTIF(R26:R27,"Abs")+COUNTA(R21:R22)-COUNTIF(R21:R22,"Abs")+COUNTA(R15:R17)-COUNTIF(R15:R17,"Abs")+COUNTA(R10:R11)-COUNTIF(R10:R11,"Abs")+COUNTA(R6:R6)-COUNTIF(R6:R6,"Abs")</f>
        <v>0</v>
      </c>
      <c r="S40" s="161" t="s">
        <v>83</v>
      </c>
      <c r="T40" s="162"/>
      <c r="U40" s="45">
        <f>COUNTA(U31:U38)-COUNTIF(U31:U38,"Abs")+COUNTA(U26:U27)-COUNTIF(U26:U27,"Abs")+COUNTA(U21:U22)-COUNTIF(U21:U22,"Abs")+COUNTA(U15:U17)-COUNTIF(U15:U17,"Abs")+COUNTA(U10:U11)-COUNTIF(U10:U11,"Abs")+COUNTA(U6:U6)-COUNTIF(U6:U6,"Abs")</f>
        <v>0</v>
      </c>
      <c r="V40" s="163" t="s">
        <v>83</v>
      </c>
      <c r="W40" s="162"/>
      <c r="X40" s="45">
        <f>COUNTA(X31:X38)-COUNTIF(X31:X38,"Abs")+COUNTA(X26:X27)-COUNTIF(X26:X27,"Abs")+COUNTA(X21:X22)-COUNTIF(X21:X22,"Abs")+COUNTA(X15:X17)-COUNTIF(X15:X17,"Abs")+COUNTA(X10:X11)-COUNTIF(X10:X11,"Abs")+COUNTA(X6:X6)-COUNTIF(X6:X6,"Abs")</f>
        <v>0</v>
      </c>
      <c r="Y40" s="161" t="s">
        <v>83</v>
      </c>
      <c r="Z40" s="162"/>
      <c r="AA40" s="45">
        <f>COUNTA(AA31:AA38)-COUNTIF(AA31:AA38,"Abs")+COUNTA(AA26:AA27)-COUNTIF(AA26:AA27,"Abs")+COUNTA(AA21:AA22)-COUNTIF(AA21:AA22,"Abs")+COUNTA(AA15:AA17)-COUNTIF(AA15:AA17,"Abs")+COUNTA(AA10:AA11)-COUNTIF(AA10:AA11,"Abs")+COUNTA(AA6:AA6)-COUNTIF(AA6:AA6,"Abs")</f>
        <v>0</v>
      </c>
      <c r="AB40" s="163" t="s">
        <v>83</v>
      </c>
      <c r="AC40" s="162"/>
      <c r="AD40" s="45">
        <f>COUNTA(AD31:AD38)-COUNTIF(AD31:AD38,"Abs")+COUNTA(AD26:AD27)-COUNTIF(AD26:AD27,"Abs")+COUNTA(AD21:AD22)-COUNTIF(AD21:AD22,"Abs")+COUNTA(AD15:AD17)-COUNTIF(AD15:AD17,"Abs")+COUNTA(AD10:AD11)-COUNTIF(AD10:AD11,"Abs")+COUNTA(AD6:AD6)-COUNTIF(AD6:AD6,"Abs")</f>
        <v>0</v>
      </c>
      <c r="AE40" s="163" t="s">
        <v>83</v>
      </c>
      <c r="AF40" s="162"/>
      <c r="AG40" s="45">
        <f>COUNTA(AG31:AG38)-COUNTIF(AG31:AG38,"Abs")+COUNTA(AG26:AG27)-COUNTIF(AG26:AG27,"Abs")+COUNTA(AG21:AG22)-COUNTIF(AG21:AG22,"Abs")+COUNTA(AG15:AG17)-COUNTIF(AG15:AG17,"Abs")+COUNTA(AG10:AG11)-COUNTIF(AG10:AG11,"Abs")+COUNTA(AG6:AG6)-COUNTIF(AG6:AG6,"Abs")</f>
        <v>0</v>
      </c>
      <c r="AH40" s="163" t="s">
        <v>83</v>
      </c>
      <c r="AI40" s="162"/>
      <c r="AJ40" s="18"/>
    </row>
    <row r="41" spans="1:36" ht="19.5">
      <c r="A41" s="18"/>
      <c r="B41" s="165"/>
      <c r="C41" s="266"/>
      <c r="D41" s="267"/>
      <c r="E41" s="268"/>
      <c r="F41" s="22"/>
      <c r="G41" s="59" t="s">
        <v>189</v>
      </c>
      <c r="H41" s="22"/>
      <c r="I41" s="172" t="s">
        <v>186</v>
      </c>
      <c r="J41" s="174"/>
      <c r="K41" s="173"/>
      <c r="L41" s="175">
        <f>L40/$B$40</f>
        <v>1</v>
      </c>
      <c r="M41" s="176"/>
      <c r="N41" s="162"/>
      <c r="O41" s="175">
        <f>O40/$B$40</f>
        <v>0.72222222222222221</v>
      </c>
      <c r="P41" s="176"/>
      <c r="Q41" s="162"/>
      <c r="R41" s="175">
        <f>R40/$B$40</f>
        <v>0</v>
      </c>
      <c r="S41" s="176"/>
      <c r="T41" s="162"/>
      <c r="U41" s="175">
        <f>U40/$B$40</f>
        <v>0</v>
      </c>
      <c r="V41" s="176"/>
      <c r="W41" s="162"/>
      <c r="X41" s="175">
        <f>X40/$B$40</f>
        <v>0</v>
      </c>
      <c r="Y41" s="176"/>
      <c r="Z41" s="162"/>
      <c r="AA41" s="175">
        <f>AA40/$B$40</f>
        <v>0</v>
      </c>
      <c r="AB41" s="176"/>
      <c r="AC41" s="162"/>
      <c r="AD41" s="175">
        <f>AD40/$B$40</f>
        <v>0</v>
      </c>
      <c r="AE41" s="176"/>
      <c r="AF41" s="162"/>
      <c r="AG41" s="175">
        <f>AG40/$B$40</f>
        <v>0</v>
      </c>
      <c r="AH41" s="176"/>
      <c r="AI41" s="162"/>
      <c r="AJ41" s="18"/>
    </row>
    <row r="42" spans="1:36" ht="20.10000000000000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24.95" customHeight="1">
      <c r="A43" s="18"/>
      <c r="B43" s="164">
        <f>ROUNDUP(2012-AVERAGE(J31:J38,J26:J27,J15:J17,J21:J22,J10:J11,J6:J6),1)</f>
        <v>14.2</v>
      </c>
      <c r="C43" s="202" t="s">
        <v>193</v>
      </c>
      <c r="D43" s="281"/>
      <c r="E43" s="282"/>
      <c r="F43" s="18"/>
      <c r="G43" s="63" t="s">
        <v>195</v>
      </c>
      <c r="H43" s="212"/>
      <c r="I43" s="213"/>
      <c r="J43" s="214"/>
      <c r="K43" s="18"/>
      <c r="L43" s="215" t="s">
        <v>197</v>
      </c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7"/>
      <c r="AJ43" s="18"/>
    </row>
    <row r="44" spans="1:36" ht="24.95" customHeight="1">
      <c r="A44" s="18"/>
      <c r="B44" s="165"/>
      <c r="C44" s="283"/>
      <c r="D44" s="284"/>
      <c r="E44" s="285"/>
      <c r="F44" s="18"/>
      <c r="G44" s="63" t="s">
        <v>196</v>
      </c>
      <c r="H44" s="212"/>
      <c r="I44" s="213"/>
      <c r="J44" s="214"/>
      <c r="K44" s="18"/>
      <c r="L44" s="218"/>
      <c r="M44" s="219"/>
      <c r="N44" s="220"/>
      <c r="O44" s="218"/>
      <c r="P44" s="219"/>
      <c r="Q44" s="220"/>
      <c r="R44" s="218"/>
      <c r="S44" s="219"/>
      <c r="T44" s="220"/>
      <c r="U44" s="218"/>
      <c r="V44" s="219"/>
      <c r="W44" s="219"/>
      <c r="X44" s="256"/>
      <c r="Y44" s="256"/>
      <c r="Z44" s="257"/>
      <c r="AA44" s="218"/>
      <c r="AB44" s="219"/>
      <c r="AC44" s="220"/>
      <c r="AD44" s="218"/>
      <c r="AE44" s="219"/>
      <c r="AF44" s="219"/>
      <c r="AG44" s="256"/>
      <c r="AH44" s="256"/>
      <c r="AI44" s="257"/>
      <c r="AJ44" s="18"/>
    </row>
    <row r="45" spans="1:36" ht="20.100000000000001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8" spans="1:36" ht="24.95" customHeight="1">
      <c r="B48" s="231" t="s">
        <v>202</v>
      </c>
      <c r="C48" s="232"/>
      <c r="D48" s="232"/>
      <c r="E48" s="233"/>
      <c r="F48" s="117">
        <f>SUM(C6:C6,C10:C11,C15:C17,C21:C22,C26:C27,C31:C38)</f>
        <v>496</v>
      </c>
      <c r="G48" s="65" t="s">
        <v>203</v>
      </c>
      <c r="I48" s="191" t="s">
        <v>208</v>
      </c>
      <c r="J48" s="192"/>
      <c r="K48" s="192"/>
      <c r="L48" s="193"/>
      <c r="M48" s="277"/>
      <c r="N48" s="278"/>
    </row>
    <row r="49" spans="1:26" ht="24.95" customHeight="1">
      <c r="B49" s="234" t="s">
        <v>206</v>
      </c>
      <c r="C49" s="235"/>
      <c r="D49" s="235"/>
      <c r="E49" s="236"/>
      <c r="F49" s="114">
        <f>SUBTOTAL(109,C6:C6,C10:C11,C15:C17,C21:C22,C26:C27,C31:C38)</f>
        <v>496</v>
      </c>
      <c r="G49" s="115" t="s">
        <v>203</v>
      </c>
      <c r="I49" s="194"/>
      <c r="J49" s="195"/>
      <c r="K49" s="195"/>
      <c r="L49" s="196"/>
      <c r="M49" s="279"/>
      <c r="N49" s="280"/>
    </row>
    <row r="50" spans="1:26" ht="20.100000000000001" customHeight="1"/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2.5">
      <c r="A52" s="18"/>
      <c r="B52" s="221" t="s">
        <v>210</v>
      </c>
      <c r="C52" s="222"/>
      <c r="D52" s="222"/>
      <c r="E52" s="222"/>
      <c r="F52" s="222"/>
      <c r="G52" s="222"/>
      <c r="H52" s="222"/>
      <c r="I52" s="272"/>
      <c r="J52" s="272"/>
      <c r="K52" s="27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>
      <c r="A53" s="18"/>
      <c r="B53" s="269" t="s">
        <v>199</v>
      </c>
      <c r="C53" s="270"/>
      <c r="D53" s="270"/>
      <c r="E53" s="118" t="s">
        <v>200</v>
      </c>
      <c r="F53" s="270" t="s">
        <v>207</v>
      </c>
      <c r="G53" s="271"/>
      <c r="H53" s="71" t="s">
        <v>78</v>
      </c>
      <c r="I53" s="188" t="s">
        <v>278</v>
      </c>
      <c r="J53" s="189"/>
      <c r="K53" s="190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">
      <c r="A54" s="18"/>
      <c r="B54" s="229" t="s">
        <v>15</v>
      </c>
      <c r="C54" s="230"/>
      <c r="D54" s="230"/>
      <c r="E54" s="116">
        <f t="shared" ref="E54:E68" si="2">COUNTIF($G$6:$G$6,B54)+COUNTIF($G$10:$G$11,B54)+COUNTIF($G$15:$G$17,B54)+COUNTIF($G$21:$G$22,B54)+COUNTIF($G$26:$G$27,B54)+COUNTIF($G$31:$G$38,B54)</f>
        <v>9</v>
      </c>
      <c r="F54" s="230">
        <v>253</v>
      </c>
      <c r="G54" s="240"/>
      <c r="H54" s="68">
        <v>1</v>
      </c>
      <c r="I54" s="275"/>
      <c r="J54" s="276"/>
      <c r="K54" s="7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">
      <c r="A55" s="18"/>
      <c r="B55" s="227" t="s">
        <v>14</v>
      </c>
      <c r="C55" s="228"/>
      <c r="D55" s="228"/>
      <c r="E55" s="116">
        <f t="shared" si="2"/>
        <v>3</v>
      </c>
      <c r="F55" s="230">
        <v>88</v>
      </c>
      <c r="G55" s="240"/>
      <c r="H55" s="69">
        <v>2</v>
      </c>
      <c r="I55" s="247"/>
      <c r="J55" s="248"/>
      <c r="K55" s="74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">
      <c r="A56" s="18"/>
      <c r="B56" s="229" t="s">
        <v>21</v>
      </c>
      <c r="C56" s="230"/>
      <c r="D56" s="230"/>
      <c r="E56" s="116">
        <f>COUNTIF($G$6:$G$6,B56)+COUNTIF($G$10:$G$11,B56)+COUNTIF($G$15:$G$17,B56)+COUNTIF($G$21:$G$22,B56)+COUNTIF($G$26:$G$27,B56)+COUNTIF($G$31:$G$38,B56)</f>
        <v>2</v>
      </c>
      <c r="F56" s="230">
        <v>77</v>
      </c>
      <c r="G56" s="240"/>
      <c r="H56" s="69">
        <v>3</v>
      </c>
      <c r="I56" s="247"/>
      <c r="J56" s="248"/>
      <c r="K56" s="75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">
      <c r="A57" s="18"/>
      <c r="B57" s="229" t="s">
        <v>146</v>
      </c>
      <c r="C57" s="230"/>
      <c r="D57" s="230"/>
      <c r="E57" s="116">
        <f>COUNTIF($G$6:$G$6,B57)+COUNTIF($G$10:$G$11,B57)+COUNTIF($G$15:$G$17,B57)+COUNTIF($G$21:$G$22,B57)+COUNTIF($G$26:$G$27,B57)+COUNTIF($G$31:$G$38,B57)</f>
        <v>1</v>
      </c>
      <c r="F57" s="230">
        <v>40</v>
      </c>
      <c r="G57" s="240"/>
      <c r="H57" s="69">
        <v>4</v>
      </c>
      <c r="I57" s="247"/>
      <c r="J57" s="248"/>
      <c r="K57" s="76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">
      <c r="A58" s="18"/>
      <c r="B58" s="229" t="s">
        <v>24</v>
      </c>
      <c r="C58" s="230"/>
      <c r="D58" s="230"/>
      <c r="E58" s="116">
        <f t="shared" si="2"/>
        <v>3</v>
      </c>
      <c r="F58" s="230">
        <v>38</v>
      </c>
      <c r="G58" s="240"/>
      <c r="H58" s="69">
        <v>5</v>
      </c>
      <c r="I58" s="247"/>
      <c r="J58" s="248"/>
      <c r="K58" s="75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">
      <c r="A59" s="18"/>
      <c r="B59" s="229" t="s">
        <v>139</v>
      </c>
      <c r="C59" s="230"/>
      <c r="D59" s="230"/>
      <c r="E59" s="116">
        <f t="shared" si="2"/>
        <v>0</v>
      </c>
      <c r="F59" s="230">
        <v>0</v>
      </c>
      <c r="G59" s="240"/>
      <c r="H59" s="69">
        <v>6</v>
      </c>
      <c r="I59" s="247"/>
      <c r="J59" s="248"/>
      <c r="K59" s="74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">
      <c r="A60" s="18"/>
      <c r="B60" s="229" t="s">
        <v>257</v>
      </c>
      <c r="C60" s="230"/>
      <c r="D60" s="230"/>
      <c r="E60" s="116">
        <f t="shared" si="2"/>
        <v>0</v>
      </c>
      <c r="F60" s="230">
        <v>0</v>
      </c>
      <c r="G60" s="240"/>
      <c r="H60" s="69">
        <v>7</v>
      </c>
      <c r="I60" s="247"/>
      <c r="J60" s="248"/>
      <c r="K60" s="76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">
      <c r="A61" s="18"/>
      <c r="B61" s="229" t="s">
        <v>158</v>
      </c>
      <c r="C61" s="230"/>
      <c r="D61" s="230"/>
      <c r="E61" s="116">
        <f t="shared" si="2"/>
        <v>0</v>
      </c>
      <c r="F61" s="230">
        <v>0</v>
      </c>
      <c r="G61" s="240"/>
      <c r="H61" s="69">
        <v>8</v>
      </c>
      <c r="I61" s="247"/>
      <c r="J61" s="248"/>
      <c r="K61" s="76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">
      <c r="A62" s="18"/>
      <c r="B62" s="260" t="s">
        <v>81</v>
      </c>
      <c r="C62" s="249"/>
      <c r="D62" s="249"/>
      <c r="E62" s="116">
        <f t="shared" si="2"/>
        <v>0</v>
      </c>
      <c r="F62" s="249">
        <v>0</v>
      </c>
      <c r="G62" s="250"/>
      <c r="H62" s="69">
        <v>9</v>
      </c>
      <c r="I62" s="247"/>
      <c r="J62" s="248"/>
      <c r="K62" s="76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">
      <c r="A63" s="18"/>
      <c r="B63" s="229" t="s">
        <v>238</v>
      </c>
      <c r="C63" s="230"/>
      <c r="D63" s="230"/>
      <c r="E63" s="116">
        <f t="shared" si="2"/>
        <v>0</v>
      </c>
      <c r="F63" s="230">
        <v>0</v>
      </c>
      <c r="G63" s="240"/>
      <c r="H63" s="69">
        <v>9</v>
      </c>
      <c r="I63" s="245"/>
      <c r="J63" s="246"/>
      <c r="K63" s="76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">
      <c r="A64" s="18"/>
      <c r="B64" s="229" t="s">
        <v>157</v>
      </c>
      <c r="C64" s="230"/>
      <c r="D64" s="230"/>
      <c r="E64" s="116">
        <f t="shared" si="2"/>
        <v>0</v>
      </c>
      <c r="F64" s="230">
        <v>0</v>
      </c>
      <c r="G64" s="240"/>
      <c r="H64" s="69">
        <v>10</v>
      </c>
      <c r="I64" s="247"/>
      <c r="J64" s="248"/>
      <c r="K64" s="76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">
      <c r="A65" s="18"/>
      <c r="B65" s="229" t="s">
        <v>282</v>
      </c>
      <c r="C65" s="230"/>
      <c r="D65" s="230"/>
      <c r="E65" s="116">
        <f t="shared" si="2"/>
        <v>0</v>
      </c>
      <c r="F65" s="230">
        <v>0</v>
      </c>
      <c r="G65" s="240"/>
      <c r="H65" s="69">
        <v>11</v>
      </c>
      <c r="I65" s="247"/>
      <c r="J65" s="248"/>
      <c r="K65" s="76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">
      <c r="A66" s="18"/>
      <c r="B66" s="261" t="s">
        <v>16</v>
      </c>
      <c r="C66" s="262"/>
      <c r="D66" s="263"/>
      <c r="E66" s="116">
        <f t="shared" si="2"/>
        <v>0</v>
      </c>
      <c r="F66" s="254">
        <v>0</v>
      </c>
      <c r="G66" s="255"/>
      <c r="H66" s="69">
        <v>12</v>
      </c>
      <c r="I66" s="247"/>
      <c r="J66" s="248"/>
      <c r="K66" s="76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">
      <c r="A67" s="18"/>
      <c r="B67" s="229" t="s">
        <v>97</v>
      </c>
      <c r="C67" s="230"/>
      <c r="D67" s="230"/>
      <c r="E67" s="116">
        <f t="shared" si="2"/>
        <v>0</v>
      </c>
      <c r="F67" s="230">
        <v>0</v>
      </c>
      <c r="G67" s="240"/>
      <c r="H67" s="69">
        <v>13</v>
      </c>
      <c r="I67" s="247"/>
      <c r="J67" s="248"/>
      <c r="K67" s="76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">
      <c r="A68" s="18"/>
      <c r="B68" s="229"/>
      <c r="C68" s="230"/>
      <c r="D68" s="230"/>
      <c r="E68" s="116">
        <f t="shared" si="2"/>
        <v>0</v>
      </c>
      <c r="F68" s="230">
        <v>0</v>
      </c>
      <c r="G68" s="240"/>
      <c r="H68" s="72">
        <v>14</v>
      </c>
      <c r="I68" s="258"/>
      <c r="J68" s="259"/>
      <c r="K68" s="80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">
      <c r="A69" s="18"/>
      <c r="B69" s="251" t="s">
        <v>205</v>
      </c>
      <c r="C69" s="252"/>
      <c r="D69" s="252"/>
      <c r="E69" s="119">
        <f>SUM(E54:E68)</f>
        <v>18</v>
      </c>
      <c r="F69" s="252">
        <f>SUM(F54:G68)</f>
        <v>496</v>
      </c>
      <c r="G69" s="253"/>
      <c r="H69" s="81"/>
      <c r="I69" s="243"/>
      <c r="J69" s="244"/>
      <c r="K69" s="82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</sheetData>
  <autoFilter ref="B5:AI38"/>
  <sortState ref="C30:Q38">
    <sortCondition descending="1" ref="D30:D38"/>
  </sortState>
  <mergeCells count="142">
    <mergeCell ref="B68:D68"/>
    <mergeCell ref="F68:G68"/>
    <mergeCell ref="I68:J68"/>
    <mergeCell ref="B69:D69"/>
    <mergeCell ref="F69:G69"/>
    <mergeCell ref="I69:J69"/>
    <mergeCell ref="B65:D65"/>
    <mergeCell ref="F65:G65"/>
    <mergeCell ref="I65:J65"/>
    <mergeCell ref="B66:D66"/>
    <mergeCell ref="F66:G66"/>
    <mergeCell ref="I66:J66"/>
    <mergeCell ref="B67:D67"/>
    <mergeCell ref="F67:G67"/>
    <mergeCell ref="I67:J67"/>
    <mergeCell ref="B62:D62"/>
    <mergeCell ref="F62:G62"/>
    <mergeCell ref="I62:J62"/>
    <mergeCell ref="B63:D63"/>
    <mergeCell ref="F63:G63"/>
    <mergeCell ref="I63:J63"/>
    <mergeCell ref="B64:D64"/>
    <mergeCell ref="F64:G64"/>
    <mergeCell ref="I64:J64"/>
    <mergeCell ref="B59:D59"/>
    <mergeCell ref="F59:G59"/>
    <mergeCell ref="I59:J59"/>
    <mergeCell ref="B60:D60"/>
    <mergeCell ref="F60:G60"/>
    <mergeCell ref="I60:J60"/>
    <mergeCell ref="B61:D61"/>
    <mergeCell ref="F61:G61"/>
    <mergeCell ref="I61:J61"/>
    <mergeCell ref="B58:D58"/>
    <mergeCell ref="F58:G58"/>
    <mergeCell ref="I55:J55"/>
    <mergeCell ref="B54:D54"/>
    <mergeCell ref="F54:G54"/>
    <mergeCell ref="I56:J56"/>
    <mergeCell ref="B56:D56"/>
    <mergeCell ref="F56:G56"/>
    <mergeCell ref="I57:J57"/>
    <mergeCell ref="B57:D57"/>
    <mergeCell ref="F57:G57"/>
    <mergeCell ref="I58:J58"/>
    <mergeCell ref="B48:E48"/>
    <mergeCell ref="I48:L49"/>
    <mergeCell ref="M48:N49"/>
    <mergeCell ref="B49:E49"/>
    <mergeCell ref="B52:K52"/>
    <mergeCell ref="B53:D53"/>
    <mergeCell ref="F53:G53"/>
    <mergeCell ref="I53:K53"/>
    <mergeCell ref="B55:D55"/>
    <mergeCell ref="F55:G55"/>
    <mergeCell ref="I54:J54"/>
    <mergeCell ref="B43:B44"/>
    <mergeCell ref="C43:E44"/>
    <mergeCell ref="H43:J43"/>
    <mergeCell ref="L43:AI43"/>
    <mergeCell ref="H44:J44"/>
    <mergeCell ref="L44:N44"/>
    <mergeCell ref="O44:Q44"/>
    <mergeCell ref="R44:T44"/>
    <mergeCell ref="U44:Z44"/>
    <mergeCell ref="AA44:AC44"/>
    <mergeCell ref="AD44:AI44"/>
    <mergeCell ref="AE40:AF40"/>
    <mergeCell ref="AH40:AI40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B40:B41"/>
    <mergeCell ref="C40:E41"/>
    <mergeCell ref="I40:K40"/>
    <mergeCell ref="M40:N40"/>
    <mergeCell ref="P40:Q40"/>
    <mergeCell ref="S40:T40"/>
    <mergeCell ref="V40:W40"/>
    <mergeCell ref="Y40:Z40"/>
    <mergeCell ref="AB40:AC40"/>
    <mergeCell ref="B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D19:AF19"/>
    <mergeCell ref="AG19:AI19"/>
    <mergeCell ref="B24:K24"/>
    <mergeCell ref="L24:N24"/>
    <mergeCell ref="O24:Q24"/>
    <mergeCell ref="R24:T24"/>
    <mergeCell ref="U24:W24"/>
    <mergeCell ref="X24:Z24"/>
    <mergeCell ref="AA24:AC24"/>
    <mergeCell ref="AD24:AF24"/>
    <mergeCell ref="AG24:AI24"/>
    <mergeCell ref="L19:N19"/>
    <mergeCell ref="O19:Q19"/>
    <mergeCell ref="R19:T19"/>
    <mergeCell ref="B19:K19"/>
    <mergeCell ref="U19:W19"/>
    <mergeCell ref="X19:Z19"/>
    <mergeCell ref="AA19:AC19"/>
    <mergeCell ref="B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B2:AI2"/>
    <mergeCell ref="B8:K8"/>
    <mergeCell ref="L8:N8"/>
    <mergeCell ref="O8:Q8"/>
    <mergeCell ref="R8:T8"/>
    <mergeCell ref="U8:W8"/>
    <mergeCell ref="X8:Z8"/>
    <mergeCell ref="AA8:AC8"/>
    <mergeCell ref="AD8:AF8"/>
    <mergeCell ref="AG8:AI8"/>
    <mergeCell ref="B4:K4"/>
    <mergeCell ref="L4:N4"/>
    <mergeCell ref="O4:Q4"/>
    <mergeCell ref="R4:T4"/>
    <mergeCell ref="U4:W4"/>
    <mergeCell ref="X4:Z4"/>
    <mergeCell ref="AA4:AC4"/>
    <mergeCell ref="AD4:AF4"/>
    <mergeCell ref="AG4:AI4"/>
  </mergeCells>
  <printOptions horizontalCentered="1"/>
  <pageMargins left="0.19685039370078741" right="0.19685039370078741" top="0.59055118110236227" bottom="0.59055118110236227" header="0.19685039370078741" footer="0.19685039370078741"/>
  <pageSetup paperSize="8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3:G37"/>
  <sheetViews>
    <sheetView workbookViewId="0">
      <selection activeCell="B42" sqref="B42"/>
    </sheetView>
  </sheetViews>
  <sheetFormatPr baseColWidth="10" defaultRowHeight="15"/>
  <cols>
    <col min="1" max="1" width="19.5703125" customWidth="1"/>
    <col min="2" max="2" width="19.7109375" customWidth="1"/>
    <col min="3" max="3" width="23.42578125" customWidth="1"/>
    <col min="4" max="4" width="16" customWidth="1"/>
    <col min="5" max="5" width="17.28515625" customWidth="1"/>
    <col min="6" max="6" width="20.85546875" customWidth="1"/>
  </cols>
  <sheetData>
    <row r="3" spans="1:7">
      <c r="A3" s="126" t="s">
        <v>0</v>
      </c>
      <c r="B3" s="126" t="s">
        <v>288</v>
      </c>
      <c r="C3" s="126" t="s">
        <v>199</v>
      </c>
      <c r="D3" s="126" t="s">
        <v>289</v>
      </c>
      <c r="E3" s="126" t="s">
        <v>290</v>
      </c>
      <c r="F3" s="126" t="s">
        <v>183</v>
      </c>
      <c r="G3" s="126" t="s">
        <v>292</v>
      </c>
    </row>
    <row r="4" spans="1:7">
      <c r="A4" t="s">
        <v>221</v>
      </c>
      <c r="B4" t="s">
        <v>259</v>
      </c>
      <c r="C4" t="s">
        <v>14</v>
      </c>
      <c r="D4" t="s">
        <v>86</v>
      </c>
      <c r="E4" t="s">
        <v>223</v>
      </c>
      <c r="F4" s="127">
        <v>1979</v>
      </c>
    </row>
    <row r="5" spans="1:7">
      <c r="A5" t="s">
        <v>224</v>
      </c>
      <c r="B5" t="s">
        <v>225</v>
      </c>
      <c r="C5" t="s">
        <v>15</v>
      </c>
      <c r="D5" t="s">
        <v>86</v>
      </c>
      <c r="E5" t="s">
        <v>226</v>
      </c>
      <c r="F5" s="127">
        <v>1991</v>
      </c>
    </row>
    <row r="6" spans="1:7">
      <c r="A6" t="s">
        <v>260</v>
      </c>
      <c r="B6" t="s">
        <v>261</v>
      </c>
      <c r="C6" t="s">
        <v>158</v>
      </c>
      <c r="D6" t="s">
        <v>142</v>
      </c>
      <c r="E6" t="s">
        <v>262</v>
      </c>
      <c r="F6" s="127">
        <v>1958</v>
      </c>
    </row>
    <row r="7" spans="1:7">
      <c r="A7" t="s">
        <v>54</v>
      </c>
      <c r="B7" t="s">
        <v>55</v>
      </c>
      <c r="C7" t="s">
        <v>15</v>
      </c>
      <c r="D7" t="s">
        <v>86</v>
      </c>
      <c r="E7" t="s">
        <v>162</v>
      </c>
      <c r="F7" s="127">
        <v>1996</v>
      </c>
    </row>
    <row r="8" spans="1:7">
      <c r="A8" t="s">
        <v>263</v>
      </c>
      <c r="B8" t="s">
        <v>31</v>
      </c>
      <c r="C8" t="s">
        <v>146</v>
      </c>
      <c r="D8" t="s">
        <v>140</v>
      </c>
      <c r="E8" t="s">
        <v>264</v>
      </c>
      <c r="F8" s="127">
        <v>1989</v>
      </c>
    </row>
    <row r="9" spans="1:7">
      <c r="A9" t="s">
        <v>128</v>
      </c>
      <c r="B9" t="s">
        <v>40</v>
      </c>
      <c r="C9" t="s">
        <v>24</v>
      </c>
      <c r="D9" t="s">
        <v>86</v>
      </c>
      <c r="E9" t="s">
        <v>228</v>
      </c>
      <c r="F9" s="127">
        <v>1967</v>
      </c>
    </row>
    <row r="10" spans="1:7">
      <c r="A10" t="s">
        <v>99</v>
      </c>
      <c r="B10" t="s">
        <v>229</v>
      </c>
      <c r="C10" t="s">
        <v>24</v>
      </c>
      <c r="D10" t="s">
        <v>86</v>
      </c>
      <c r="E10" t="s">
        <v>100</v>
      </c>
      <c r="F10" s="127">
        <v>1971</v>
      </c>
    </row>
    <row r="11" spans="1:7">
      <c r="A11" t="s">
        <v>230</v>
      </c>
      <c r="B11" t="s">
        <v>18</v>
      </c>
      <c r="C11" t="s">
        <v>24</v>
      </c>
      <c r="D11" t="s">
        <v>86</v>
      </c>
      <c r="E11" t="s">
        <v>231</v>
      </c>
      <c r="F11" s="127">
        <v>1987</v>
      </c>
    </row>
    <row r="12" spans="1:7">
      <c r="A12" t="s">
        <v>232</v>
      </c>
      <c r="B12" t="s">
        <v>51</v>
      </c>
      <c r="C12" t="s">
        <v>14</v>
      </c>
      <c r="D12" t="s">
        <v>86</v>
      </c>
      <c r="E12" t="s">
        <v>233</v>
      </c>
      <c r="F12" s="127">
        <v>1964</v>
      </c>
    </row>
    <row r="13" spans="1:7">
      <c r="A13" t="s">
        <v>234</v>
      </c>
      <c r="B13" t="s">
        <v>229</v>
      </c>
      <c r="C13" t="s">
        <v>14</v>
      </c>
      <c r="D13" t="s">
        <v>86</v>
      </c>
      <c r="E13" t="s">
        <v>235</v>
      </c>
      <c r="F13" s="127">
        <v>1980</v>
      </c>
    </row>
    <row r="14" spans="1:7">
      <c r="A14" t="s">
        <v>236</v>
      </c>
      <c r="B14" t="s">
        <v>237</v>
      </c>
      <c r="C14" t="s">
        <v>238</v>
      </c>
      <c r="D14" t="s">
        <v>86</v>
      </c>
      <c r="E14" t="s">
        <v>239</v>
      </c>
      <c r="F14" s="127">
        <v>1978</v>
      </c>
    </row>
    <row r="15" spans="1:7">
      <c r="A15" t="s">
        <v>274</v>
      </c>
      <c r="B15" t="s">
        <v>225</v>
      </c>
      <c r="C15" t="s">
        <v>24</v>
      </c>
      <c r="D15" t="s">
        <v>86</v>
      </c>
      <c r="E15" t="s">
        <v>275</v>
      </c>
      <c r="F15" s="127">
        <v>1997</v>
      </c>
    </row>
    <row r="16" spans="1:7">
      <c r="A16" t="s">
        <v>274</v>
      </c>
      <c r="B16" t="s">
        <v>151</v>
      </c>
      <c r="C16" t="s">
        <v>24</v>
      </c>
      <c r="D16" t="s">
        <v>86</v>
      </c>
      <c r="E16" t="s">
        <v>276</v>
      </c>
      <c r="F16" s="127">
        <v>1961</v>
      </c>
    </row>
    <row r="17" spans="1:6">
      <c r="A17" t="s">
        <v>240</v>
      </c>
      <c r="B17" t="s">
        <v>241</v>
      </c>
      <c r="C17" t="s">
        <v>24</v>
      </c>
      <c r="D17" t="s">
        <v>86</v>
      </c>
      <c r="E17" t="s">
        <v>242</v>
      </c>
      <c r="F17" s="127">
        <v>1981</v>
      </c>
    </row>
    <row r="18" spans="1:6">
      <c r="A18" t="s">
        <v>243</v>
      </c>
      <c r="B18" t="s">
        <v>244</v>
      </c>
      <c r="C18" t="s">
        <v>14</v>
      </c>
      <c r="D18" t="s">
        <v>86</v>
      </c>
      <c r="E18" t="s">
        <v>248</v>
      </c>
      <c r="F18" s="127">
        <v>1997</v>
      </c>
    </row>
    <row r="19" spans="1:6">
      <c r="A19" t="s">
        <v>245</v>
      </c>
      <c r="B19" t="s">
        <v>246</v>
      </c>
      <c r="C19" t="s">
        <v>24</v>
      </c>
      <c r="D19" t="s">
        <v>86</v>
      </c>
      <c r="E19" t="s">
        <v>247</v>
      </c>
      <c r="F19" s="127">
        <v>1965</v>
      </c>
    </row>
    <row r="20" spans="1:6">
      <c r="A20" t="s">
        <v>159</v>
      </c>
      <c r="B20" t="s">
        <v>29</v>
      </c>
      <c r="C20" t="s">
        <v>146</v>
      </c>
      <c r="D20" t="s">
        <v>140</v>
      </c>
      <c r="E20" t="s">
        <v>265</v>
      </c>
      <c r="F20" s="127">
        <v>1966</v>
      </c>
    </row>
    <row r="21" spans="1:6">
      <c r="A21" t="s">
        <v>22</v>
      </c>
      <c r="B21" t="s">
        <v>134</v>
      </c>
      <c r="C21" t="s">
        <v>24</v>
      </c>
      <c r="D21" t="s">
        <v>86</v>
      </c>
      <c r="E21" t="s">
        <v>253</v>
      </c>
      <c r="F21" s="127">
        <v>1960</v>
      </c>
    </row>
    <row r="22" spans="1:6">
      <c r="A22" t="s">
        <v>249</v>
      </c>
      <c r="B22" t="s">
        <v>250</v>
      </c>
      <c r="C22" t="s">
        <v>24</v>
      </c>
      <c r="D22" t="s">
        <v>86</v>
      </c>
      <c r="E22" t="s">
        <v>254</v>
      </c>
      <c r="F22" s="127">
        <v>1997</v>
      </c>
    </row>
    <row r="23" spans="1:6">
      <c r="A23" t="s">
        <v>266</v>
      </c>
      <c r="B23" t="s">
        <v>267</v>
      </c>
      <c r="C23" s="156" t="s">
        <v>291</v>
      </c>
      <c r="D23" t="s">
        <v>142</v>
      </c>
      <c r="E23" t="s">
        <v>268</v>
      </c>
      <c r="F23" s="127">
        <v>1970</v>
      </c>
    </row>
    <row r="24" spans="1:6">
      <c r="A24" t="s">
        <v>232</v>
      </c>
      <c r="B24" t="s">
        <v>251</v>
      </c>
      <c r="C24" t="s">
        <v>14</v>
      </c>
      <c r="D24" t="s">
        <v>86</v>
      </c>
      <c r="E24" t="s">
        <v>255</v>
      </c>
      <c r="F24" s="127">
        <v>1994</v>
      </c>
    </row>
    <row r="25" spans="1:6">
      <c r="A25" t="s">
        <v>269</v>
      </c>
      <c r="B25" t="s">
        <v>59</v>
      </c>
      <c r="C25" t="s">
        <v>15</v>
      </c>
      <c r="D25" t="s">
        <v>86</v>
      </c>
      <c r="E25" t="s">
        <v>270</v>
      </c>
      <c r="F25" s="127">
        <v>2003</v>
      </c>
    </row>
    <row r="26" spans="1:6">
      <c r="A26" t="s">
        <v>37</v>
      </c>
      <c r="B26" t="s">
        <v>271</v>
      </c>
      <c r="C26" t="s">
        <v>15</v>
      </c>
      <c r="D26" t="s">
        <v>86</v>
      </c>
      <c r="E26" t="s">
        <v>272</v>
      </c>
      <c r="F26" s="127">
        <v>2001</v>
      </c>
    </row>
    <row r="27" spans="1:6">
      <c r="A27" t="s">
        <v>245</v>
      </c>
      <c r="B27" t="s">
        <v>10</v>
      </c>
      <c r="C27" t="s">
        <v>24</v>
      </c>
      <c r="D27" t="s">
        <v>86</v>
      </c>
      <c r="E27" t="s">
        <v>273</v>
      </c>
      <c r="F27" s="127">
        <v>1999</v>
      </c>
    </row>
    <row r="28" spans="1:6">
      <c r="A28" s="149" t="s">
        <v>192</v>
      </c>
      <c r="B28" s="149" t="s">
        <v>5</v>
      </c>
      <c r="C28" s="149" t="s">
        <v>257</v>
      </c>
      <c r="D28" s="149" t="s">
        <v>143</v>
      </c>
      <c r="E28" s="149" t="s">
        <v>258</v>
      </c>
      <c r="F28" s="149"/>
    </row>
    <row r="29" spans="1:6">
      <c r="A29" s="149" t="s">
        <v>263</v>
      </c>
      <c r="B29" s="149" t="s">
        <v>333</v>
      </c>
      <c r="C29" s="149" t="s">
        <v>146</v>
      </c>
      <c r="D29" s="149" t="s">
        <v>140</v>
      </c>
      <c r="E29" s="149" t="s">
        <v>334</v>
      </c>
      <c r="F29" s="149"/>
    </row>
    <row r="30" spans="1:6">
      <c r="A30" s="149" t="s">
        <v>300</v>
      </c>
      <c r="B30" s="149" t="s">
        <v>26</v>
      </c>
      <c r="C30" s="149" t="s">
        <v>21</v>
      </c>
      <c r="D30" s="149" t="s">
        <v>86</v>
      </c>
      <c r="E30" s="149" t="s">
        <v>301</v>
      </c>
      <c r="F30" s="149"/>
    </row>
    <row r="31" spans="1:6">
      <c r="A31" s="149" t="s">
        <v>302</v>
      </c>
      <c r="B31" s="149" t="s">
        <v>336</v>
      </c>
      <c r="C31" s="149" t="s">
        <v>21</v>
      </c>
      <c r="D31" s="149" t="s">
        <v>86</v>
      </c>
      <c r="E31" s="149" t="s">
        <v>337</v>
      </c>
      <c r="F31" s="149"/>
    </row>
    <row r="32" spans="1:6">
      <c r="A32" s="149" t="s">
        <v>28</v>
      </c>
      <c r="B32" s="149" t="s">
        <v>151</v>
      </c>
      <c r="C32" s="149" t="s">
        <v>24</v>
      </c>
      <c r="D32" s="149" t="s">
        <v>86</v>
      </c>
      <c r="E32" s="149" t="s">
        <v>227</v>
      </c>
      <c r="F32" s="149"/>
    </row>
    <row r="33" spans="1:6">
      <c r="A33" s="149" t="s">
        <v>297</v>
      </c>
      <c r="B33" s="149" t="s">
        <v>347</v>
      </c>
      <c r="C33" s="149" t="s">
        <v>15</v>
      </c>
      <c r="D33" s="149" t="s">
        <v>86</v>
      </c>
      <c r="E33" s="149" t="s">
        <v>315</v>
      </c>
      <c r="F33" s="149"/>
    </row>
    <row r="34" spans="1:6">
      <c r="A34" s="149" t="s">
        <v>321</v>
      </c>
      <c r="B34" s="149" t="s">
        <v>322</v>
      </c>
      <c r="C34" s="149" t="s">
        <v>14</v>
      </c>
      <c r="D34" s="149" t="s">
        <v>86</v>
      </c>
      <c r="E34" s="149" t="s">
        <v>323</v>
      </c>
      <c r="F34" s="149"/>
    </row>
    <row r="35" spans="1:6">
      <c r="A35" s="149" t="s">
        <v>338</v>
      </c>
      <c r="B35" s="149" t="s">
        <v>330</v>
      </c>
      <c r="C35" s="149" t="s">
        <v>21</v>
      </c>
      <c r="D35" s="149" t="s">
        <v>86</v>
      </c>
      <c r="E35" s="157" t="s">
        <v>311</v>
      </c>
      <c r="F35" s="149"/>
    </row>
    <row r="36" spans="1:6">
      <c r="A36" s="149" t="s">
        <v>89</v>
      </c>
      <c r="B36" s="149" t="s">
        <v>331</v>
      </c>
      <c r="C36" s="149" t="s">
        <v>15</v>
      </c>
      <c r="D36" s="149" t="s">
        <v>86</v>
      </c>
      <c r="E36" s="149" t="s">
        <v>332</v>
      </c>
      <c r="F36" s="149"/>
    </row>
    <row r="37" spans="1:6">
      <c r="A37" s="149" t="s">
        <v>338</v>
      </c>
      <c r="B37" s="149" t="s">
        <v>310</v>
      </c>
      <c r="C37" s="149" t="s">
        <v>21</v>
      </c>
      <c r="D37" s="149" t="s">
        <v>86</v>
      </c>
      <c r="E37" s="157" t="s">
        <v>311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Lorraine 2013</vt:lpstr>
      <vt:lpstr>Grand Est 2013</vt:lpstr>
      <vt:lpstr>Lorraine 2013 (&lt;=18 ans)</vt:lpstr>
      <vt:lpstr>Grand Est 2013(&lt;=18 ans)</vt:lpstr>
      <vt:lpstr>à compléter</vt:lpstr>
      <vt:lpstr>'Grand Est 2013'!Impression_des_titres</vt:lpstr>
      <vt:lpstr>'Lorraine 2013'!Impression_des_titres</vt:lpstr>
      <vt:lpstr>'Lorraine 2013'!Zone_d_impression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luc</cp:lastModifiedBy>
  <cp:lastPrinted>2013-03-27T10:48:16Z</cp:lastPrinted>
  <dcterms:created xsi:type="dcterms:W3CDTF">2011-04-03T08:53:38Z</dcterms:created>
  <dcterms:modified xsi:type="dcterms:W3CDTF">2013-04-17T10:43:05Z</dcterms:modified>
</cp:coreProperties>
</file>