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toClub\Documents\Moto Club à partir de 2015\21ème Trial de Ligue 2017\"/>
    </mc:Choice>
  </mc:AlternateContent>
  <bookViews>
    <workbookView xWindow="-15" yWindow="-225" windowWidth="19215" windowHeight="8505" tabRatio="886"/>
  </bookViews>
  <sheets>
    <sheet name="Résultats corrigés" sheetId="56" r:id="rId1"/>
    <sheet name="BDD" sheetId="1" r:id="rId2"/>
    <sheet name="Résultats" sheetId="2" r:id="rId3"/>
    <sheet name="Scratch Dimanche" sheetId="29" r:id="rId4"/>
    <sheet name="bi" sheetId="53" r:id="rId5"/>
    <sheet name="résultats Benjamin Cadet" sheetId="55" r:id="rId6"/>
    <sheet name="feminine" sheetId="54" r:id="rId7"/>
    <sheet name="Liste pilote" sheetId="52" r:id="rId8"/>
    <sheet name="nb cat" sheetId="36" r:id="rId9"/>
  </sheets>
  <definedNames>
    <definedName name="_xlnm._FilterDatabase" localSheetId="1" hidden="1">BDD!$A$4:$AK$85</definedName>
    <definedName name="_xlnm.Print_Titles" localSheetId="4">bi!$4:$6</definedName>
    <definedName name="_xlnm.Print_Titles" localSheetId="6">feminine!$4:$6</definedName>
    <definedName name="_xlnm.Print_Titles" localSheetId="7">'Liste pilote'!$3:$3</definedName>
    <definedName name="_xlnm.Print_Titles" localSheetId="5">'résultats Benjamin Cadet'!$4:$6</definedName>
    <definedName name="_xlnm.Print_Titles" localSheetId="0">'Résultats corrigés'!$4:$6</definedName>
    <definedName name="_xlnm.Print_Titles" localSheetId="3">'Scratch Dimanche'!$4:$6</definedName>
  </definedNames>
  <calcPr calcId="152511"/>
  <pivotCaches>
    <pivotCache cacheId="1" r:id="rId10"/>
    <pivotCache cacheId="2" r:id="rId11"/>
  </pivotCaches>
</workbook>
</file>

<file path=xl/calcChain.xml><?xml version="1.0" encoding="utf-8"?>
<calcChain xmlns="http://schemas.openxmlformats.org/spreadsheetml/2006/main">
  <c r="C2" i="53" l="1"/>
  <c r="C2" i="55"/>
  <c r="B200" i="55"/>
  <c r="B199" i="55"/>
  <c r="B198" i="55"/>
  <c r="B197" i="55"/>
  <c r="B196" i="55"/>
  <c r="B195" i="55"/>
  <c r="B194" i="55"/>
  <c r="B193" i="55"/>
  <c r="B192" i="55"/>
  <c r="B191" i="55"/>
  <c r="B190" i="55"/>
  <c r="B189" i="55"/>
  <c r="B188" i="55"/>
  <c r="B187" i="55"/>
  <c r="B186" i="55"/>
  <c r="B185" i="55"/>
  <c r="B184" i="55"/>
  <c r="B183" i="55"/>
  <c r="B182" i="55"/>
  <c r="B181" i="55"/>
  <c r="B180" i="55"/>
  <c r="B179" i="55"/>
  <c r="B178" i="55"/>
  <c r="B177" i="55"/>
  <c r="B176" i="55"/>
  <c r="B175" i="55"/>
  <c r="B174" i="55"/>
  <c r="B173" i="55"/>
  <c r="B172" i="55"/>
  <c r="B171" i="55"/>
  <c r="B170" i="55"/>
  <c r="B169" i="55"/>
  <c r="B168" i="55"/>
  <c r="B167" i="55"/>
  <c r="B166" i="55"/>
  <c r="B165" i="55"/>
  <c r="B164" i="55"/>
  <c r="B163" i="55"/>
  <c r="B162" i="55"/>
  <c r="B161" i="55"/>
  <c r="B160" i="55"/>
  <c r="B159" i="55"/>
  <c r="B158" i="55"/>
  <c r="B157" i="55"/>
  <c r="B156" i="55"/>
  <c r="B155" i="55"/>
  <c r="B154" i="55"/>
  <c r="B153" i="55"/>
  <c r="B152" i="55"/>
  <c r="B151" i="55"/>
  <c r="B150" i="55"/>
  <c r="B149" i="55"/>
  <c r="B148" i="55"/>
  <c r="B147" i="55"/>
  <c r="B146" i="55"/>
  <c r="B145" i="55"/>
  <c r="B144" i="55"/>
  <c r="B143" i="55"/>
  <c r="B142" i="55"/>
  <c r="B141" i="55"/>
  <c r="B140" i="55"/>
  <c r="B139" i="55"/>
  <c r="B138" i="55"/>
  <c r="B137" i="55"/>
  <c r="B136" i="55"/>
  <c r="B135" i="55"/>
  <c r="B134" i="55"/>
  <c r="B133" i="55"/>
  <c r="B132" i="55"/>
  <c r="B131" i="55"/>
  <c r="B130" i="55"/>
  <c r="B129" i="55"/>
  <c r="B128" i="55"/>
  <c r="B127" i="55"/>
  <c r="B126" i="55"/>
  <c r="B125" i="55"/>
  <c r="B124" i="55"/>
  <c r="B123" i="55"/>
  <c r="B122" i="55"/>
  <c r="B121" i="55"/>
  <c r="B120" i="55"/>
  <c r="B119" i="55"/>
  <c r="B118" i="55"/>
  <c r="B117" i="55"/>
  <c r="B116" i="55"/>
  <c r="B115" i="55"/>
  <c r="B114" i="55"/>
  <c r="B113" i="55"/>
  <c r="B112" i="55"/>
  <c r="B111" i="55"/>
  <c r="B110" i="55"/>
  <c r="B109" i="55"/>
  <c r="B108" i="55"/>
  <c r="B107" i="55"/>
  <c r="B106" i="55"/>
  <c r="B105" i="55"/>
  <c r="B104" i="55"/>
  <c r="B103" i="55"/>
  <c r="B102" i="55"/>
  <c r="B101" i="55"/>
  <c r="B100" i="55"/>
  <c r="B99" i="55"/>
  <c r="B98" i="55"/>
  <c r="B97" i="55"/>
  <c r="B96" i="55"/>
  <c r="B95" i="55"/>
  <c r="B94" i="55"/>
  <c r="B93" i="55"/>
  <c r="B85" i="55"/>
  <c r="B86" i="55" s="1"/>
  <c r="B87" i="55" s="1"/>
  <c r="B88" i="55" s="1"/>
  <c r="B89" i="55" s="1"/>
  <c r="B90" i="55" s="1"/>
  <c r="B91" i="55" s="1"/>
  <c r="B92" i="55" s="1"/>
  <c r="B70" i="55"/>
  <c r="B71" i="55" s="1"/>
  <c r="B72" i="55" s="1"/>
  <c r="B73" i="55" s="1"/>
  <c r="B74" i="55" s="1"/>
  <c r="B75" i="55" s="1"/>
  <c r="B76" i="55" s="1"/>
  <c r="B77" i="55" s="1"/>
  <c r="B78" i="55" s="1"/>
  <c r="B79" i="55" s="1"/>
  <c r="B80" i="55" s="1"/>
  <c r="B81" i="55" s="1"/>
  <c r="B82" i="55" s="1"/>
  <c r="B83" i="55" s="1"/>
  <c r="B84" i="55" s="1"/>
  <c r="B60" i="55"/>
  <c r="B61" i="55" s="1"/>
  <c r="B62" i="55" s="1"/>
  <c r="B63" i="55" s="1"/>
  <c r="B64" i="55" s="1"/>
  <c r="B65" i="55" s="1"/>
  <c r="B66" i="55" s="1"/>
  <c r="B67" i="55" s="1"/>
  <c r="B68" i="55" s="1"/>
  <c r="B69" i="55" s="1"/>
  <c r="B31" i="55"/>
  <c r="B32" i="55" s="1"/>
  <c r="B33" i="55" s="1"/>
  <c r="B34" i="55" s="1"/>
  <c r="B35" i="55" s="1"/>
  <c r="B36" i="55" s="1"/>
  <c r="B37" i="55" s="1"/>
  <c r="B38" i="55" s="1"/>
  <c r="B39" i="55" s="1"/>
  <c r="B40" i="55" s="1"/>
  <c r="B41" i="55" s="1"/>
  <c r="B42" i="55" s="1"/>
  <c r="B43" i="55" s="1"/>
  <c r="B44" i="55" s="1"/>
  <c r="B45" i="55" s="1"/>
  <c r="B46" i="55" s="1"/>
  <c r="B47" i="55" s="1"/>
  <c r="B48" i="55" s="1"/>
  <c r="B49" i="55" s="1"/>
  <c r="B50" i="55" s="1"/>
  <c r="B51" i="55" s="1"/>
  <c r="B52" i="55" s="1"/>
  <c r="B53" i="55" s="1"/>
  <c r="B54" i="55" s="1"/>
  <c r="B55" i="55" s="1"/>
  <c r="B56" i="55" s="1"/>
  <c r="B57" i="55" s="1"/>
  <c r="B58" i="55" s="1"/>
  <c r="B59" i="55" s="1"/>
  <c r="B8" i="55"/>
  <c r="B9" i="55" s="1"/>
  <c r="B10" i="55" s="1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22" i="55" s="1"/>
  <c r="B23" i="55" s="1"/>
  <c r="B24" i="55" s="1"/>
  <c r="B25" i="55" s="1"/>
  <c r="B26" i="55" s="1"/>
  <c r="B27" i="55" s="1"/>
  <c r="B28" i="55" s="1"/>
  <c r="B29" i="55" s="1"/>
  <c r="B30" i="55" s="1"/>
  <c r="B2" i="55"/>
  <c r="B200" i="54"/>
  <c r="B199" i="54"/>
  <c r="B198" i="54"/>
  <c r="B197" i="54"/>
  <c r="B196" i="54"/>
  <c r="B195" i="54"/>
  <c r="B194" i="54"/>
  <c r="B193" i="54"/>
  <c r="B192" i="54"/>
  <c r="B191" i="54"/>
  <c r="B190" i="54"/>
  <c r="B189" i="54"/>
  <c r="B188" i="54"/>
  <c r="B187" i="54"/>
  <c r="B186" i="54"/>
  <c r="B185" i="54"/>
  <c r="B184" i="54"/>
  <c r="B183" i="54"/>
  <c r="B182" i="54"/>
  <c r="B181" i="54"/>
  <c r="B180" i="54"/>
  <c r="B179" i="54"/>
  <c r="B178" i="54"/>
  <c r="B177" i="54"/>
  <c r="B176" i="54"/>
  <c r="B175" i="54"/>
  <c r="B174" i="54"/>
  <c r="B173" i="54"/>
  <c r="B172" i="54"/>
  <c r="B171" i="54"/>
  <c r="B170" i="54"/>
  <c r="B169" i="54"/>
  <c r="B168" i="54"/>
  <c r="B167" i="54"/>
  <c r="B166" i="54"/>
  <c r="B165" i="54"/>
  <c r="B164" i="54"/>
  <c r="B163" i="54"/>
  <c r="B162" i="54"/>
  <c r="B161" i="54"/>
  <c r="B160" i="54"/>
  <c r="B159" i="54"/>
  <c r="B158" i="54"/>
  <c r="B157" i="54"/>
  <c r="B156" i="54"/>
  <c r="B155" i="54"/>
  <c r="B154" i="54"/>
  <c r="B153" i="54"/>
  <c r="B152" i="54"/>
  <c r="B151" i="54"/>
  <c r="B150" i="54"/>
  <c r="B149" i="54"/>
  <c r="B148" i="54"/>
  <c r="B147" i="54"/>
  <c r="B146" i="54"/>
  <c r="B145" i="54"/>
  <c r="B144" i="54"/>
  <c r="B143" i="54"/>
  <c r="B142" i="54"/>
  <c r="B141" i="54"/>
  <c r="B140" i="54"/>
  <c r="B139" i="54"/>
  <c r="B138" i="54"/>
  <c r="B137" i="54"/>
  <c r="B136" i="54"/>
  <c r="B135" i="54"/>
  <c r="B134" i="54"/>
  <c r="B133" i="54"/>
  <c r="B132" i="54"/>
  <c r="B131" i="54"/>
  <c r="B130" i="54"/>
  <c r="B129" i="54"/>
  <c r="B128" i="54"/>
  <c r="B127" i="54"/>
  <c r="B126" i="54"/>
  <c r="B125" i="54"/>
  <c r="B124" i="54"/>
  <c r="B123" i="54"/>
  <c r="B122" i="54"/>
  <c r="B121" i="54"/>
  <c r="B120" i="54"/>
  <c r="B119" i="54"/>
  <c r="B118" i="54"/>
  <c r="B117" i="54"/>
  <c r="B116" i="54"/>
  <c r="B115" i="54"/>
  <c r="B114" i="54"/>
  <c r="B113" i="54"/>
  <c r="B112" i="54"/>
  <c r="B111" i="54"/>
  <c r="B110" i="54"/>
  <c r="B109" i="54"/>
  <c r="B108" i="54"/>
  <c r="B107" i="54"/>
  <c r="B106" i="54"/>
  <c r="B105" i="54"/>
  <c r="B104" i="54"/>
  <c r="B103" i="54"/>
  <c r="B102" i="54"/>
  <c r="B101" i="54"/>
  <c r="B100" i="54"/>
  <c r="B99" i="54"/>
  <c r="B98" i="54"/>
  <c r="B97" i="54"/>
  <c r="B96" i="54"/>
  <c r="B95" i="54"/>
  <c r="B94" i="54"/>
  <c r="B93" i="54"/>
  <c r="B92" i="54"/>
  <c r="B91" i="54"/>
  <c r="B90" i="54"/>
  <c r="B89" i="54"/>
  <c r="B88" i="54"/>
  <c r="B87" i="54"/>
  <c r="B86" i="54"/>
  <c r="B85" i="54"/>
  <c r="B84" i="54"/>
  <c r="B83" i="54"/>
  <c r="B82" i="54"/>
  <c r="B81" i="54"/>
  <c r="B80" i="54"/>
  <c r="B79" i="54"/>
  <c r="B78" i="54"/>
  <c r="B77" i="54"/>
  <c r="B76" i="54"/>
  <c r="B75" i="54"/>
  <c r="B74" i="54"/>
  <c r="B73" i="54"/>
  <c r="B72" i="54"/>
  <c r="B71" i="54"/>
  <c r="B70" i="54"/>
  <c r="B69" i="54"/>
  <c r="B68" i="54"/>
  <c r="B67" i="54"/>
  <c r="B66" i="54"/>
  <c r="B65" i="54"/>
  <c r="B64" i="54"/>
  <c r="B63" i="54"/>
  <c r="B62" i="54"/>
  <c r="B61" i="54"/>
  <c r="B60" i="54"/>
  <c r="B59" i="54"/>
  <c r="B58" i="54"/>
  <c r="B57" i="54"/>
  <c r="B56" i="54"/>
  <c r="B55" i="54"/>
  <c r="B54" i="54"/>
  <c r="B53" i="54"/>
  <c r="B52" i="54"/>
  <c r="B51" i="54"/>
  <c r="B50" i="54"/>
  <c r="B49" i="54"/>
  <c r="B48" i="54"/>
  <c r="B47" i="54"/>
  <c r="B46" i="54"/>
  <c r="B45" i="54"/>
  <c r="B44" i="54"/>
  <c r="B43" i="54"/>
  <c r="B42" i="54"/>
  <c r="B41" i="54"/>
  <c r="B40" i="54"/>
  <c r="B39" i="54"/>
  <c r="B38" i="54"/>
  <c r="B37" i="54"/>
  <c r="B36" i="54"/>
  <c r="B35" i="54"/>
  <c r="B34" i="54"/>
  <c r="B33" i="54"/>
  <c r="B32" i="54"/>
  <c r="B31" i="54"/>
  <c r="B30" i="54"/>
  <c r="B29" i="54"/>
  <c r="B28" i="54"/>
  <c r="B27" i="54"/>
  <c r="B26" i="54"/>
  <c r="B25" i="54"/>
  <c r="B24" i="54"/>
  <c r="B23" i="54"/>
  <c r="B22" i="54"/>
  <c r="B21" i="54"/>
  <c r="B20" i="54"/>
  <c r="B19" i="54"/>
  <c r="B18" i="54"/>
  <c r="B17" i="54"/>
  <c r="B16" i="54"/>
  <c r="B15" i="54"/>
  <c r="B14" i="54"/>
  <c r="B13" i="54"/>
  <c r="B12" i="54"/>
  <c r="B8" i="54"/>
  <c r="B9" i="54" s="1"/>
  <c r="B10" i="54" s="1"/>
  <c r="B11" i="54" s="1"/>
  <c r="C2" i="54"/>
  <c r="B2" i="54"/>
  <c r="B200" i="53"/>
  <c r="B199" i="53"/>
  <c r="B198" i="53"/>
  <c r="B197" i="53"/>
  <c r="B196" i="53"/>
  <c r="B195" i="53"/>
  <c r="B194" i="53"/>
  <c r="B193" i="53"/>
  <c r="B192" i="53"/>
  <c r="B191" i="53"/>
  <c r="B190" i="53"/>
  <c r="B189" i="53"/>
  <c r="B188" i="53"/>
  <c r="B187" i="53"/>
  <c r="B186" i="53"/>
  <c r="B185" i="53"/>
  <c r="B184" i="53"/>
  <c r="B183" i="53"/>
  <c r="B182" i="53"/>
  <c r="B181" i="53"/>
  <c r="B180" i="53"/>
  <c r="B179" i="53"/>
  <c r="B178" i="53"/>
  <c r="B177" i="53"/>
  <c r="B176" i="53"/>
  <c r="B175" i="53"/>
  <c r="B174" i="53"/>
  <c r="B173" i="53"/>
  <c r="B172" i="53"/>
  <c r="B171" i="53"/>
  <c r="B170" i="53"/>
  <c r="B169" i="53"/>
  <c r="B168" i="53"/>
  <c r="B167" i="53"/>
  <c r="B166" i="53"/>
  <c r="B165" i="53"/>
  <c r="B164" i="53"/>
  <c r="B163" i="53"/>
  <c r="B162" i="53"/>
  <c r="B161" i="53"/>
  <c r="B160" i="53"/>
  <c r="B159" i="53"/>
  <c r="B158" i="53"/>
  <c r="B157" i="53"/>
  <c r="B156" i="53"/>
  <c r="B155" i="53"/>
  <c r="B154" i="53"/>
  <c r="B153" i="53"/>
  <c r="B152" i="53"/>
  <c r="B151" i="53"/>
  <c r="B150" i="53"/>
  <c r="B149" i="53"/>
  <c r="B148" i="53"/>
  <c r="B147" i="53"/>
  <c r="B146" i="53"/>
  <c r="B145" i="53"/>
  <c r="B144" i="53"/>
  <c r="B143" i="53"/>
  <c r="B142" i="53"/>
  <c r="B141" i="53"/>
  <c r="B140" i="53"/>
  <c r="B139" i="53"/>
  <c r="B138" i="53"/>
  <c r="B137" i="53"/>
  <c r="B136" i="53"/>
  <c r="B135" i="53"/>
  <c r="B134" i="53"/>
  <c r="B133" i="53"/>
  <c r="B132" i="53"/>
  <c r="B131" i="53"/>
  <c r="B130" i="53"/>
  <c r="B129" i="53"/>
  <c r="B128" i="53"/>
  <c r="B127" i="53"/>
  <c r="B126" i="53"/>
  <c r="B125" i="53"/>
  <c r="B124" i="53"/>
  <c r="B123" i="53"/>
  <c r="B122" i="53"/>
  <c r="B121" i="53"/>
  <c r="B120" i="53"/>
  <c r="B119" i="53"/>
  <c r="B118" i="53"/>
  <c r="B117" i="53"/>
  <c r="B116" i="53"/>
  <c r="B115" i="53"/>
  <c r="B114" i="53"/>
  <c r="B113" i="53"/>
  <c r="B112" i="53"/>
  <c r="B111" i="53"/>
  <c r="B110" i="53"/>
  <c r="B109" i="53"/>
  <c r="B108" i="53"/>
  <c r="B107" i="53"/>
  <c r="B106" i="53"/>
  <c r="B105" i="53"/>
  <c r="B104" i="53"/>
  <c r="B103" i="53"/>
  <c r="B102" i="53"/>
  <c r="B101" i="53"/>
  <c r="B100" i="53"/>
  <c r="B99" i="53"/>
  <c r="B98" i="53"/>
  <c r="B97" i="53"/>
  <c r="B96" i="53"/>
  <c r="B95" i="53"/>
  <c r="B94" i="53"/>
  <c r="B93" i="53"/>
  <c r="B85" i="53"/>
  <c r="B86" i="53" s="1"/>
  <c r="B87" i="53" s="1"/>
  <c r="B88" i="53" s="1"/>
  <c r="B89" i="53" s="1"/>
  <c r="B90" i="53" s="1"/>
  <c r="B91" i="53" s="1"/>
  <c r="B92" i="53" s="1"/>
  <c r="B71" i="53"/>
  <c r="B72" i="53" s="1"/>
  <c r="B73" i="53" s="1"/>
  <c r="B74" i="53" s="1"/>
  <c r="B75" i="53" s="1"/>
  <c r="B76" i="53" s="1"/>
  <c r="B77" i="53" s="1"/>
  <c r="B78" i="53" s="1"/>
  <c r="B79" i="53" s="1"/>
  <c r="B80" i="53" s="1"/>
  <c r="B81" i="53" s="1"/>
  <c r="B82" i="53" s="1"/>
  <c r="B83" i="53" s="1"/>
  <c r="B84" i="53" s="1"/>
  <c r="B70" i="53"/>
  <c r="B61" i="53"/>
  <c r="B62" i="53" s="1"/>
  <c r="B63" i="53" s="1"/>
  <c r="B64" i="53" s="1"/>
  <c r="B65" i="53" s="1"/>
  <c r="B66" i="53" s="1"/>
  <c r="B67" i="53" s="1"/>
  <c r="B68" i="53" s="1"/>
  <c r="B69" i="53" s="1"/>
  <c r="B60" i="53"/>
  <c r="B31" i="53"/>
  <c r="B32" i="53" s="1"/>
  <c r="B33" i="53" s="1"/>
  <c r="B34" i="53" s="1"/>
  <c r="B35" i="53" s="1"/>
  <c r="B36" i="53" s="1"/>
  <c r="B37" i="53" s="1"/>
  <c r="B38" i="53" s="1"/>
  <c r="B39" i="53" s="1"/>
  <c r="B40" i="53" s="1"/>
  <c r="B41" i="53" s="1"/>
  <c r="B42" i="53" s="1"/>
  <c r="B43" i="53" s="1"/>
  <c r="B44" i="53" s="1"/>
  <c r="B45" i="53" s="1"/>
  <c r="B46" i="53" s="1"/>
  <c r="B47" i="53" s="1"/>
  <c r="B48" i="53" s="1"/>
  <c r="B49" i="53" s="1"/>
  <c r="B50" i="53" s="1"/>
  <c r="B51" i="53" s="1"/>
  <c r="B52" i="53" s="1"/>
  <c r="B53" i="53" s="1"/>
  <c r="B54" i="53" s="1"/>
  <c r="B55" i="53" s="1"/>
  <c r="B56" i="53" s="1"/>
  <c r="B57" i="53" s="1"/>
  <c r="B58" i="53" s="1"/>
  <c r="B59" i="53" s="1"/>
  <c r="B13" i="53"/>
  <c r="B14" i="53" s="1"/>
  <c r="B15" i="53" s="1"/>
  <c r="B16" i="53" s="1"/>
  <c r="B17" i="53" s="1"/>
  <c r="B18" i="53" s="1"/>
  <c r="B19" i="53" s="1"/>
  <c r="B20" i="53" s="1"/>
  <c r="B21" i="53" s="1"/>
  <c r="B22" i="53" s="1"/>
  <c r="B23" i="53" s="1"/>
  <c r="B24" i="53" s="1"/>
  <c r="B25" i="53" s="1"/>
  <c r="B26" i="53" s="1"/>
  <c r="B27" i="53" s="1"/>
  <c r="B28" i="53" s="1"/>
  <c r="B29" i="53" s="1"/>
  <c r="B30" i="53" s="1"/>
  <c r="B12" i="53"/>
  <c r="B8" i="53"/>
  <c r="B9" i="53" s="1"/>
  <c r="B10" i="53" s="1"/>
  <c r="B11" i="53" s="1"/>
  <c r="B2" i="53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5" i="2"/>
  <c r="A59" i="2"/>
  <c r="B59" i="2"/>
  <c r="C59" i="2"/>
  <c r="D59" i="2"/>
  <c r="E59" i="2"/>
  <c r="F59" i="2"/>
  <c r="G59" i="2"/>
  <c r="H59" i="2"/>
  <c r="J59" i="2"/>
  <c r="K59" i="2"/>
  <c r="L59" i="2"/>
  <c r="M59" i="2"/>
  <c r="T59" i="2"/>
  <c r="U59" i="2"/>
  <c r="AA59" i="2"/>
  <c r="AB59" i="2"/>
  <c r="AH59" i="2"/>
  <c r="AI59" i="2" s="1"/>
  <c r="AN59" i="2"/>
  <c r="AO59" i="2"/>
  <c r="AP59" i="2"/>
  <c r="AR59" i="2"/>
  <c r="A60" i="2"/>
  <c r="B60" i="2"/>
  <c r="C60" i="2"/>
  <c r="D60" i="2"/>
  <c r="E60" i="2"/>
  <c r="F60" i="2"/>
  <c r="G60" i="2"/>
  <c r="H60" i="2"/>
  <c r="J60" i="2"/>
  <c r="K60" i="2"/>
  <c r="L60" i="2"/>
  <c r="M60" i="2"/>
  <c r="T60" i="2"/>
  <c r="U60" i="2"/>
  <c r="AA60" i="2"/>
  <c r="AB60" i="2"/>
  <c r="AH60" i="2"/>
  <c r="AI60" i="2"/>
  <c r="AL60" i="2"/>
  <c r="AQ60" i="2" s="1"/>
  <c r="AO60" i="2"/>
  <c r="AP60" i="2"/>
  <c r="AR60" i="2"/>
  <c r="A61" i="2"/>
  <c r="B61" i="2"/>
  <c r="C61" i="2"/>
  <c r="D61" i="2"/>
  <c r="E61" i="2"/>
  <c r="F61" i="2"/>
  <c r="G61" i="2"/>
  <c r="H61" i="2"/>
  <c r="J61" i="2"/>
  <c r="K61" i="2"/>
  <c r="L61" i="2"/>
  <c r="M61" i="2"/>
  <c r="T61" i="2"/>
  <c r="U61" i="2"/>
  <c r="AA61" i="2"/>
  <c r="AB61" i="2"/>
  <c r="AH61" i="2"/>
  <c r="AI61" i="2"/>
  <c r="AL61" i="2"/>
  <c r="AQ61" i="2" s="1"/>
  <c r="AO61" i="2"/>
  <c r="AP61" i="2"/>
  <c r="AR61" i="2"/>
  <c r="A62" i="2"/>
  <c r="B62" i="2"/>
  <c r="C62" i="2"/>
  <c r="D62" i="2"/>
  <c r="E62" i="2"/>
  <c r="F62" i="2"/>
  <c r="G62" i="2"/>
  <c r="H62" i="2"/>
  <c r="J62" i="2"/>
  <c r="K62" i="2"/>
  <c r="L62" i="2"/>
  <c r="M62" i="2"/>
  <c r="T62" i="2"/>
  <c r="U62" i="2"/>
  <c r="AA62" i="2"/>
  <c r="AB62" i="2"/>
  <c r="AH62" i="2"/>
  <c r="AI62" i="2"/>
  <c r="AL62" i="2"/>
  <c r="AQ62" i="2" s="1"/>
  <c r="AO62" i="2"/>
  <c r="AP62" i="2"/>
  <c r="AR62" i="2"/>
  <c r="A63" i="2"/>
  <c r="B63" i="2"/>
  <c r="C63" i="2"/>
  <c r="D63" i="2"/>
  <c r="E63" i="2"/>
  <c r="F63" i="2"/>
  <c r="G63" i="2"/>
  <c r="H63" i="2"/>
  <c r="J63" i="2"/>
  <c r="K63" i="2"/>
  <c r="L63" i="2"/>
  <c r="M63" i="2"/>
  <c r="T63" i="2"/>
  <c r="U63" i="2"/>
  <c r="AA63" i="2"/>
  <c r="AB63" i="2"/>
  <c r="AH63" i="2"/>
  <c r="AI63" i="2"/>
  <c r="AL63" i="2"/>
  <c r="AO63" i="2"/>
  <c r="AP63" i="2"/>
  <c r="AQ63" i="2"/>
  <c r="AR63" i="2"/>
  <c r="A64" i="2"/>
  <c r="B64" i="2"/>
  <c r="C64" i="2"/>
  <c r="D64" i="2"/>
  <c r="E64" i="2"/>
  <c r="AN64" i="2" s="1"/>
  <c r="F64" i="2"/>
  <c r="G64" i="2"/>
  <c r="H64" i="2"/>
  <c r="J64" i="2"/>
  <c r="K64" i="2"/>
  <c r="L64" i="2"/>
  <c r="M64" i="2"/>
  <c r="T64" i="2"/>
  <c r="U64" i="2"/>
  <c r="AA64" i="2"/>
  <c r="AB64" i="2"/>
  <c r="AH64" i="2"/>
  <c r="AI64" i="2" s="1"/>
  <c r="AO64" i="2"/>
  <c r="AP64" i="2"/>
  <c r="AR64" i="2"/>
  <c r="A65" i="2"/>
  <c r="B65" i="2"/>
  <c r="C65" i="2"/>
  <c r="D65" i="2"/>
  <c r="E65" i="2"/>
  <c r="F65" i="2"/>
  <c r="G65" i="2"/>
  <c r="H65" i="2"/>
  <c r="J65" i="2"/>
  <c r="K65" i="2"/>
  <c r="L65" i="2"/>
  <c r="M65" i="2"/>
  <c r="T65" i="2"/>
  <c r="U65" i="2"/>
  <c r="AA65" i="2"/>
  <c r="AB65" i="2"/>
  <c r="AH65" i="2"/>
  <c r="AI65" i="2"/>
  <c r="AL65" i="2"/>
  <c r="AQ65" i="2" s="1"/>
  <c r="AO65" i="2"/>
  <c r="AP65" i="2"/>
  <c r="AR65" i="2"/>
  <c r="A66" i="2"/>
  <c r="B66" i="2"/>
  <c r="C66" i="2"/>
  <c r="D66" i="2"/>
  <c r="E66" i="2"/>
  <c r="F66" i="2"/>
  <c r="G66" i="2"/>
  <c r="H66" i="2"/>
  <c r="J66" i="2"/>
  <c r="K66" i="2"/>
  <c r="L66" i="2"/>
  <c r="M66" i="2"/>
  <c r="T66" i="2"/>
  <c r="U66" i="2"/>
  <c r="AA66" i="2"/>
  <c r="AB66" i="2"/>
  <c r="AH66" i="2"/>
  <c r="AI66" i="2" s="1"/>
  <c r="AL66" i="2"/>
  <c r="AQ66" i="2" s="1"/>
  <c r="AO66" i="2"/>
  <c r="AP66" i="2"/>
  <c r="AR66" i="2"/>
  <c r="A67" i="2"/>
  <c r="B67" i="2"/>
  <c r="C67" i="2"/>
  <c r="D67" i="2"/>
  <c r="E67" i="2"/>
  <c r="F67" i="2"/>
  <c r="G67" i="2"/>
  <c r="H67" i="2"/>
  <c r="J67" i="2"/>
  <c r="K67" i="2"/>
  <c r="L67" i="2"/>
  <c r="M67" i="2"/>
  <c r="T67" i="2"/>
  <c r="U67" i="2"/>
  <c r="AA67" i="2"/>
  <c r="AB67" i="2"/>
  <c r="AH67" i="2"/>
  <c r="AI67" i="2" s="1"/>
  <c r="AN67" i="2"/>
  <c r="AO67" i="2"/>
  <c r="AP67" i="2"/>
  <c r="AR67" i="2"/>
  <c r="A68" i="2"/>
  <c r="B68" i="2"/>
  <c r="C68" i="2"/>
  <c r="D68" i="2"/>
  <c r="E68" i="2"/>
  <c r="F68" i="2"/>
  <c r="G68" i="2"/>
  <c r="H68" i="2"/>
  <c r="J68" i="2"/>
  <c r="K68" i="2"/>
  <c r="L68" i="2"/>
  <c r="M68" i="2"/>
  <c r="T68" i="2"/>
  <c r="U68" i="2"/>
  <c r="AA68" i="2"/>
  <c r="AB68" i="2"/>
  <c r="AH68" i="2"/>
  <c r="AI68" i="2" s="1"/>
  <c r="AN68" i="2"/>
  <c r="AO68" i="2"/>
  <c r="AP68" i="2"/>
  <c r="AR68" i="2"/>
  <c r="A69" i="2"/>
  <c r="B69" i="2"/>
  <c r="C69" i="2"/>
  <c r="D69" i="2"/>
  <c r="E69" i="2"/>
  <c r="F69" i="2"/>
  <c r="G69" i="2"/>
  <c r="H69" i="2"/>
  <c r="J69" i="2"/>
  <c r="K69" i="2"/>
  <c r="L69" i="2"/>
  <c r="M69" i="2"/>
  <c r="T69" i="2"/>
  <c r="U69" i="2"/>
  <c r="AA69" i="2"/>
  <c r="AB69" i="2"/>
  <c r="AH69" i="2"/>
  <c r="AI69" i="2" s="1"/>
  <c r="AO69" i="2"/>
  <c r="AP69" i="2"/>
  <c r="AR69" i="2"/>
  <c r="A70" i="2"/>
  <c r="B70" i="2"/>
  <c r="C70" i="2"/>
  <c r="D70" i="2"/>
  <c r="E70" i="2"/>
  <c r="F70" i="2"/>
  <c r="G70" i="2"/>
  <c r="H70" i="2"/>
  <c r="J70" i="2"/>
  <c r="K70" i="2"/>
  <c r="L70" i="2"/>
  <c r="M70" i="2"/>
  <c r="T70" i="2"/>
  <c r="U70" i="2"/>
  <c r="AA70" i="2"/>
  <c r="AB70" i="2"/>
  <c r="AH70" i="2"/>
  <c r="AI70" i="2" s="1"/>
  <c r="AN70" i="2"/>
  <c r="AO70" i="2"/>
  <c r="AP70" i="2"/>
  <c r="AR70" i="2"/>
  <c r="A71" i="2"/>
  <c r="B71" i="2"/>
  <c r="C71" i="2"/>
  <c r="D71" i="2"/>
  <c r="E71" i="2"/>
  <c r="F71" i="2"/>
  <c r="G71" i="2"/>
  <c r="H71" i="2"/>
  <c r="J71" i="2"/>
  <c r="K71" i="2"/>
  <c r="L71" i="2"/>
  <c r="M71" i="2"/>
  <c r="T71" i="2"/>
  <c r="U71" i="2"/>
  <c r="AA71" i="2"/>
  <c r="AB71" i="2"/>
  <c r="AH71" i="2"/>
  <c r="AI71" i="2" s="1"/>
  <c r="AL71" i="2"/>
  <c r="AQ71" i="2" s="1"/>
  <c r="AO71" i="2"/>
  <c r="AP71" i="2"/>
  <c r="AR71" i="2"/>
  <c r="A72" i="2"/>
  <c r="B72" i="2"/>
  <c r="C72" i="2"/>
  <c r="D72" i="2"/>
  <c r="E72" i="2"/>
  <c r="F72" i="2"/>
  <c r="G72" i="2"/>
  <c r="H72" i="2"/>
  <c r="J72" i="2"/>
  <c r="K72" i="2"/>
  <c r="L72" i="2"/>
  <c r="M72" i="2"/>
  <c r="T72" i="2"/>
  <c r="U72" i="2"/>
  <c r="AA72" i="2"/>
  <c r="AB72" i="2"/>
  <c r="AH72" i="2"/>
  <c r="AI72" i="2" s="1"/>
  <c r="AO72" i="2"/>
  <c r="AP72" i="2"/>
  <c r="AR72" i="2"/>
  <c r="A73" i="2"/>
  <c r="B73" i="2"/>
  <c r="C73" i="2"/>
  <c r="D73" i="2"/>
  <c r="E73" i="2"/>
  <c r="F73" i="2"/>
  <c r="G73" i="2"/>
  <c r="H73" i="2"/>
  <c r="J73" i="2"/>
  <c r="K73" i="2"/>
  <c r="L73" i="2"/>
  <c r="M73" i="2"/>
  <c r="T73" i="2"/>
  <c r="U73" i="2"/>
  <c r="AA73" i="2"/>
  <c r="AB73" i="2"/>
  <c r="AH73" i="2"/>
  <c r="AI73" i="2" s="1"/>
  <c r="AO73" i="2"/>
  <c r="AP73" i="2"/>
  <c r="AR73" i="2"/>
  <c r="A74" i="2"/>
  <c r="B74" i="2"/>
  <c r="C74" i="2"/>
  <c r="D74" i="2"/>
  <c r="E74" i="2"/>
  <c r="F74" i="2"/>
  <c r="G74" i="2"/>
  <c r="H74" i="2"/>
  <c r="J74" i="2"/>
  <c r="K74" i="2"/>
  <c r="L74" i="2"/>
  <c r="M74" i="2"/>
  <c r="T74" i="2"/>
  <c r="U74" i="2"/>
  <c r="AA74" i="2"/>
  <c r="AB74" i="2"/>
  <c r="AH74" i="2"/>
  <c r="AI74" i="2" s="1"/>
  <c r="AO74" i="2"/>
  <c r="AP74" i="2"/>
  <c r="AR74" i="2"/>
  <c r="A75" i="2"/>
  <c r="B75" i="2"/>
  <c r="C75" i="2"/>
  <c r="D75" i="2"/>
  <c r="E75" i="2"/>
  <c r="F75" i="2"/>
  <c r="G75" i="2"/>
  <c r="H75" i="2"/>
  <c r="J75" i="2"/>
  <c r="K75" i="2"/>
  <c r="L75" i="2"/>
  <c r="M75" i="2"/>
  <c r="T75" i="2"/>
  <c r="U75" i="2"/>
  <c r="AA75" i="2"/>
  <c r="AB75" i="2"/>
  <c r="AH75" i="2"/>
  <c r="AI75" i="2" s="1"/>
  <c r="AO75" i="2"/>
  <c r="AP75" i="2"/>
  <c r="AR75" i="2"/>
  <c r="A76" i="2"/>
  <c r="B76" i="2"/>
  <c r="C76" i="2"/>
  <c r="D76" i="2"/>
  <c r="E76" i="2"/>
  <c r="F76" i="2"/>
  <c r="G76" i="2"/>
  <c r="H76" i="2"/>
  <c r="J76" i="2"/>
  <c r="K76" i="2"/>
  <c r="L76" i="2"/>
  <c r="M76" i="2"/>
  <c r="T76" i="2"/>
  <c r="U76" i="2"/>
  <c r="AA76" i="2"/>
  <c r="AN76" i="2" s="1"/>
  <c r="AB76" i="2"/>
  <c r="AH76" i="2"/>
  <c r="AI76" i="2"/>
  <c r="AL76" i="2"/>
  <c r="AQ76" i="2" s="1"/>
  <c r="AO76" i="2"/>
  <c r="AP76" i="2"/>
  <c r="AR76" i="2"/>
  <c r="A77" i="2"/>
  <c r="B77" i="2"/>
  <c r="C77" i="2"/>
  <c r="D77" i="2"/>
  <c r="E77" i="2"/>
  <c r="AN77" i="2" s="1"/>
  <c r="F77" i="2"/>
  <c r="G77" i="2"/>
  <c r="H77" i="2"/>
  <c r="J77" i="2"/>
  <c r="K77" i="2"/>
  <c r="L77" i="2"/>
  <c r="M77" i="2"/>
  <c r="T77" i="2"/>
  <c r="U77" i="2"/>
  <c r="AA77" i="2"/>
  <c r="AB77" i="2"/>
  <c r="AH77" i="2"/>
  <c r="AI77" i="2" s="1"/>
  <c r="AL77" i="2"/>
  <c r="AQ77" i="2" s="1"/>
  <c r="AO77" i="2"/>
  <c r="AP77" i="2"/>
  <c r="AR77" i="2"/>
  <c r="A78" i="2"/>
  <c r="B78" i="2"/>
  <c r="C78" i="2"/>
  <c r="D78" i="2"/>
  <c r="E78" i="2"/>
  <c r="AN78" i="2" s="1"/>
  <c r="F78" i="2"/>
  <c r="G78" i="2"/>
  <c r="H78" i="2"/>
  <c r="J78" i="2"/>
  <c r="K78" i="2"/>
  <c r="L78" i="2"/>
  <c r="M78" i="2"/>
  <c r="T78" i="2"/>
  <c r="U78" i="2"/>
  <c r="AA78" i="2"/>
  <c r="AB78" i="2"/>
  <c r="AH78" i="2"/>
  <c r="AI78" i="2" s="1"/>
  <c r="AO78" i="2"/>
  <c r="AP78" i="2"/>
  <c r="AR78" i="2"/>
  <c r="A79" i="2"/>
  <c r="B79" i="2"/>
  <c r="C79" i="2"/>
  <c r="D79" i="2"/>
  <c r="E79" i="2"/>
  <c r="F79" i="2"/>
  <c r="G79" i="2"/>
  <c r="H79" i="2"/>
  <c r="J79" i="2"/>
  <c r="K79" i="2"/>
  <c r="L79" i="2"/>
  <c r="M79" i="2"/>
  <c r="T79" i="2"/>
  <c r="U79" i="2"/>
  <c r="AA79" i="2"/>
  <c r="AB79" i="2"/>
  <c r="AH79" i="2"/>
  <c r="AI79" i="2"/>
  <c r="AL79" i="2"/>
  <c r="AQ79" i="2" s="1"/>
  <c r="AO79" i="2"/>
  <c r="AP79" i="2"/>
  <c r="AR79" i="2"/>
  <c r="A80" i="2"/>
  <c r="B80" i="2"/>
  <c r="C80" i="2"/>
  <c r="D80" i="2"/>
  <c r="E80" i="2"/>
  <c r="F80" i="2"/>
  <c r="G80" i="2"/>
  <c r="H80" i="2"/>
  <c r="J80" i="2"/>
  <c r="K80" i="2"/>
  <c r="L80" i="2"/>
  <c r="M80" i="2"/>
  <c r="T80" i="2"/>
  <c r="U80" i="2"/>
  <c r="AA80" i="2"/>
  <c r="AB80" i="2"/>
  <c r="AH80" i="2"/>
  <c r="AI80" i="2"/>
  <c r="AL80" i="2"/>
  <c r="AN80" i="2"/>
  <c r="AO80" i="2"/>
  <c r="AP80" i="2"/>
  <c r="AQ80" i="2"/>
  <c r="AR80" i="2"/>
  <c r="A81" i="2"/>
  <c r="B81" i="2"/>
  <c r="C81" i="2"/>
  <c r="D81" i="2"/>
  <c r="E81" i="2"/>
  <c r="F81" i="2"/>
  <c r="G81" i="2"/>
  <c r="H81" i="2"/>
  <c r="J81" i="2"/>
  <c r="K81" i="2"/>
  <c r="L81" i="2"/>
  <c r="M81" i="2"/>
  <c r="T81" i="2"/>
  <c r="U81" i="2"/>
  <c r="AA81" i="2"/>
  <c r="AB81" i="2"/>
  <c r="AH81" i="2"/>
  <c r="AI81" i="2"/>
  <c r="AL81" i="2"/>
  <c r="AN81" i="2"/>
  <c r="AO81" i="2"/>
  <c r="AP81" i="2"/>
  <c r="AQ81" i="2"/>
  <c r="AR81" i="2"/>
  <c r="A82" i="2"/>
  <c r="B82" i="2"/>
  <c r="C82" i="2"/>
  <c r="D82" i="2"/>
  <c r="E82" i="2"/>
  <c r="F82" i="2"/>
  <c r="G82" i="2"/>
  <c r="H82" i="2"/>
  <c r="J82" i="2"/>
  <c r="K82" i="2"/>
  <c r="L82" i="2"/>
  <c r="M82" i="2"/>
  <c r="T82" i="2"/>
  <c r="U82" i="2"/>
  <c r="AA82" i="2"/>
  <c r="AB82" i="2"/>
  <c r="AH82" i="2"/>
  <c r="AI82" i="2" s="1"/>
  <c r="AN82" i="2"/>
  <c r="AO82" i="2"/>
  <c r="AP82" i="2"/>
  <c r="AR82" i="2"/>
  <c r="A83" i="2"/>
  <c r="B83" i="2"/>
  <c r="C83" i="2"/>
  <c r="D83" i="2"/>
  <c r="E83" i="2"/>
  <c r="F83" i="2"/>
  <c r="G83" i="2"/>
  <c r="H83" i="2"/>
  <c r="J83" i="2"/>
  <c r="K83" i="2"/>
  <c r="L83" i="2"/>
  <c r="M83" i="2"/>
  <c r="T83" i="2"/>
  <c r="U83" i="2"/>
  <c r="AA83" i="2"/>
  <c r="AB83" i="2"/>
  <c r="AH83" i="2"/>
  <c r="AI83" i="2"/>
  <c r="AL83" i="2"/>
  <c r="AN83" i="2"/>
  <c r="AO83" i="2"/>
  <c r="AP83" i="2"/>
  <c r="AQ83" i="2"/>
  <c r="AR83" i="2"/>
  <c r="A84" i="2"/>
  <c r="B84" i="2"/>
  <c r="C84" i="2"/>
  <c r="D84" i="2"/>
  <c r="E84" i="2"/>
  <c r="F84" i="2"/>
  <c r="G84" i="2"/>
  <c r="H84" i="2"/>
  <c r="J84" i="2"/>
  <c r="K84" i="2"/>
  <c r="L84" i="2"/>
  <c r="M84" i="2"/>
  <c r="T84" i="2"/>
  <c r="U84" i="2"/>
  <c r="AA84" i="2"/>
  <c r="AB84" i="2"/>
  <c r="AH84" i="2"/>
  <c r="AI84" i="2"/>
  <c r="AL84" i="2"/>
  <c r="AQ84" i="2" s="1"/>
  <c r="AN84" i="2"/>
  <c r="AO84" i="2"/>
  <c r="AP84" i="2"/>
  <c r="AR84" i="2"/>
  <c r="A85" i="2"/>
  <c r="B85" i="2"/>
  <c r="C85" i="2"/>
  <c r="D85" i="2"/>
  <c r="E85" i="2"/>
  <c r="F85" i="2"/>
  <c r="G85" i="2"/>
  <c r="H85" i="2"/>
  <c r="J85" i="2"/>
  <c r="K85" i="2"/>
  <c r="L85" i="2"/>
  <c r="M85" i="2"/>
  <c r="T85" i="2"/>
  <c r="U85" i="2"/>
  <c r="AA85" i="2"/>
  <c r="AB85" i="2"/>
  <c r="AH85" i="2"/>
  <c r="AI85" i="2"/>
  <c r="AL85" i="2"/>
  <c r="AQ85" i="2" s="1"/>
  <c r="AO85" i="2"/>
  <c r="AP85" i="2"/>
  <c r="AR85" i="2"/>
  <c r="AL64" i="2" l="1"/>
  <c r="AQ64" i="2" s="1"/>
  <c r="AL78" i="2"/>
  <c r="AQ78" i="2" s="1"/>
  <c r="AL68" i="2"/>
  <c r="AQ68" i="2" s="1"/>
  <c r="AL70" i="2"/>
  <c r="AQ70" i="2" s="1"/>
  <c r="AL74" i="2"/>
  <c r="AQ74" i="2" s="1"/>
  <c r="AL73" i="2"/>
  <c r="AQ73" i="2" s="1"/>
  <c r="AL72" i="2"/>
  <c r="AQ72" i="2" s="1"/>
  <c r="AN72" i="2"/>
  <c r="AL82" i="2"/>
  <c r="AQ82" i="2" s="1"/>
  <c r="AN66" i="2"/>
  <c r="AN62" i="2"/>
  <c r="AL75" i="2"/>
  <c r="AQ75" i="2" s="1"/>
  <c r="AL67" i="2"/>
  <c r="AQ67" i="2" s="1"/>
  <c r="AL69" i="2"/>
  <c r="AQ69" i="2" s="1"/>
  <c r="AN60" i="2"/>
  <c r="AL59" i="2"/>
  <c r="AQ59" i="2" s="1"/>
  <c r="AN74" i="2"/>
  <c r="AN85" i="2"/>
  <c r="AN75" i="2"/>
  <c r="AN71" i="2"/>
  <c r="AN65" i="2"/>
  <c r="AN61" i="2"/>
  <c r="AN79" i="2"/>
  <c r="AN73" i="2"/>
  <c r="AN69" i="2"/>
  <c r="AN63" i="2"/>
  <c r="T30" i="1"/>
  <c r="T28" i="1" l="1"/>
  <c r="T26" i="1" l="1"/>
  <c r="T22" i="1"/>
  <c r="T21" i="1"/>
  <c r="T20" i="1"/>
  <c r="T19" i="1" l="1"/>
  <c r="T18" i="1"/>
  <c r="T17" i="1"/>
  <c r="T16" i="1" l="1"/>
  <c r="T14" i="1" l="1"/>
  <c r="T13" i="1"/>
  <c r="T12" i="1"/>
  <c r="T11" i="1" l="1"/>
  <c r="T9" i="1" l="1"/>
  <c r="T8" i="1" l="1"/>
  <c r="T5" i="1" l="1"/>
  <c r="C2" i="29" l="1"/>
  <c r="A2" i="2"/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" i="2"/>
  <c r="D17" i="2"/>
  <c r="AE3" i="2"/>
  <c r="X3" i="2"/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T51" i="1" l="1"/>
  <c r="T62" i="1"/>
  <c r="T47" i="1"/>
  <c r="T60" i="1"/>
  <c r="T10" i="1"/>
  <c r="T66" i="1"/>
  <c r="T53" i="1"/>
  <c r="T52" i="1"/>
  <c r="T27" i="1"/>
  <c r="T57" i="1"/>
  <c r="T68" i="1"/>
  <c r="T77" i="1"/>
  <c r="T6" i="1"/>
  <c r="T42" i="1"/>
  <c r="D9" i="36" l="1"/>
  <c r="A29" i="2"/>
  <c r="B29" i="2"/>
  <c r="C29" i="2"/>
  <c r="D29" i="2"/>
  <c r="F29" i="2"/>
  <c r="G29" i="2"/>
  <c r="H29" i="2"/>
  <c r="J29" i="2"/>
  <c r="K29" i="2"/>
  <c r="M29" i="2"/>
  <c r="A30" i="2"/>
  <c r="B30" i="2"/>
  <c r="C30" i="2"/>
  <c r="D30" i="2"/>
  <c r="F30" i="2"/>
  <c r="G30" i="2"/>
  <c r="H30" i="2"/>
  <c r="J30" i="2"/>
  <c r="K30" i="2"/>
  <c r="M30" i="2"/>
  <c r="A31" i="2"/>
  <c r="B31" i="2"/>
  <c r="C31" i="2"/>
  <c r="D31" i="2"/>
  <c r="F31" i="2"/>
  <c r="G31" i="2"/>
  <c r="H31" i="2"/>
  <c r="J31" i="2"/>
  <c r="K31" i="2"/>
  <c r="M31" i="2"/>
  <c r="A32" i="2"/>
  <c r="B32" i="2"/>
  <c r="C32" i="2"/>
  <c r="D32" i="2"/>
  <c r="F32" i="2"/>
  <c r="G32" i="2"/>
  <c r="H32" i="2"/>
  <c r="J32" i="2"/>
  <c r="K32" i="2"/>
  <c r="M32" i="2"/>
  <c r="A33" i="2"/>
  <c r="B33" i="2"/>
  <c r="C33" i="2"/>
  <c r="D33" i="2"/>
  <c r="F33" i="2"/>
  <c r="G33" i="2"/>
  <c r="H33" i="2"/>
  <c r="J33" i="2"/>
  <c r="K33" i="2"/>
  <c r="M33" i="2"/>
  <c r="A34" i="2"/>
  <c r="B34" i="2"/>
  <c r="C34" i="2"/>
  <c r="D34" i="2"/>
  <c r="F34" i="2"/>
  <c r="G34" i="2"/>
  <c r="H34" i="2"/>
  <c r="J34" i="2"/>
  <c r="K34" i="2"/>
  <c r="M34" i="2"/>
  <c r="A35" i="2"/>
  <c r="B35" i="2"/>
  <c r="C35" i="2"/>
  <c r="D35" i="2"/>
  <c r="F35" i="2"/>
  <c r="G35" i="2"/>
  <c r="H35" i="2"/>
  <c r="J35" i="2"/>
  <c r="K35" i="2"/>
  <c r="M35" i="2"/>
  <c r="A36" i="2"/>
  <c r="B36" i="2"/>
  <c r="C36" i="2"/>
  <c r="D36" i="2"/>
  <c r="F36" i="2"/>
  <c r="G36" i="2"/>
  <c r="H36" i="2"/>
  <c r="J36" i="2"/>
  <c r="K36" i="2"/>
  <c r="M36" i="2"/>
  <c r="A37" i="2"/>
  <c r="B37" i="2"/>
  <c r="C37" i="2"/>
  <c r="D37" i="2"/>
  <c r="F37" i="2"/>
  <c r="G37" i="2"/>
  <c r="H37" i="2"/>
  <c r="J37" i="2"/>
  <c r="K37" i="2"/>
  <c r="M37" i="2"/>
  <c r="A38" i="2"/>
  <c r="B38" i="2"/>
  <c r="C38" i="2"/>
  <c r="D38" i="2"/>
  <c r="F38" i="2"/>
  <c r="G38" i="2"/>
  <c r="H38" i="2"/>
  <c r="J38" i="2"/>
  <c r="K38" i="2"/>
  <c r="M38" i="2"/>
  <c r="A39" i="2"/>
  <c r="B39" i="2"/>
  <c r="C39" i="2"/>
  <c r="D39" i="2"/>
  <c r="F39" i="2"/>
  <c r="G39" i="2"/>
  <c r="H39" i="2"/>
  <c r="J39" i="2"/>
  <c r="K39" i="2"/>
  <c r="M39" i="2"/>
  <c r="A40" i="2"/>
  <c r="B40" i="2"/>
  <c r="C40" i="2"/>
  <c r="D40" i="2"/>
  <c r="F40" i="2"/>
  <c r="G40" i="2"/>
  <c r="H40" i="2"/>
  <c r="J40" i="2"/>
  <c r="K40" i="2"/>
  <c r="M40" i="2"/>
  <c r="A41" i="2"/>
  <c r="B41" i="2"/>
  <c r="C41" i="2"/>
  <c r="D41" i="2"/>
  <c r="F41" i="2"/>
  <c r="G41" i="2"/>
  <c r="H41" i="2"/>
  <c r="J41" i="2"/>
  <c r="K41" i="2"/>
  <c r="M41" i="2"/>
  <c r="A42" i="2"/>
  <c r="B42" i="2"/>
  <c r="C42" i="2"/>
  <c r="D42" i="2"/>
  <c r="F42" i="2"/>
  <c r="G42" i="2"/>
  <c r="H42" i="2"/>
  <c r="J42" i="2"/>
  <c r="K42" i="2"/>
  <c r="M42" i="2"/>
  <c r="A43" i="2"/>
  <c r="B43" i="2"/>
  <c r="C43" i="2"/>
  <c r="D43" i="2"/>
  <c r="F43" i="2"/>
  <c r="G43" i="2"/>
  <c r="H43" i="2"/>
  <c r="J43" i="2"/>
  <c r="K43" i="2"/>
  <c r="M43" i="2"/>
  <c r="A44" i="2"/>
  <c r="B44" i="2"/>
  <c r="C44" i="2"/>
  <c r="D44" i="2"/>
  <c r="F44" i="2"/>
  <c r="G44" i="2"/>
  <c r="H44" i="2"/>
  <c r="J44" i="2"/>
  <c r="K44" i="2"/>
  <c r="M44" i="2"/>
  <c r="A45" i="2"/>
  <c r="B45" i="2"/>
  <c r="C45" i="2"/>
  <c r="D45" i="2"/>
  <c r="F45" i="2"/>
  <c r="G45" i="2"/>
  <c r="H45" i="2"/>
  <c r="J45" i="2"/>
  <c r="K45" i="2"/>
  <c r="M45" i="2"/>
  <c r="A46" i="2"/>
  <c r="B46" i="2"/>
  <c r="C46" i="2"/>
  <c r="D46" i="2"/>
  <c r="F46" i="2"/>
  <c r="G46" i="2"/>
  <c r="H46" i="2"/>
  <c r="J46" i="2"/>
  <c r="K46" i="2"/>
  <c r="M46" i="2"/>
  <c r="A47" i="2"/>
  <c r="B47" i="2"/>
  <c r="C47" i="2"/>
  <c r="D47" i="2"/>
  <c r="F47" i="2"/>
  <c r="G47" i="2"/>
  <c r="H47" i="2"/>
  <c r="J47" i="2"/>
  <c r="K47" i="2"/>
  <c r="M47" i="2"/>
  <c r="A48" i="2"/>
  <c r="B48" i="2"/>
  <c r="C48" i="2"/>
  <c r="D48" i="2"/>
  <c r="F48" i="2"/>
  <c r="G48" i="2"/>
  <c r="H48" i="2"/>
  <c r="J48" i="2"/>
  <c r="K48" i="2"/>
  <c r="M48" i="2"/>
  <c r="A49" i="2"/>
  <c r="B49" i="2"/>
  <c r="C49" i="2"/>
  <c r="D49" i="2"/>
  <c r="F49" i="2"/>
  <c r="G49" i="2"/>
  <c r="H49" i="2"/>
  <c r="J49" i="2"/>
  <c r="K49" i="2"/>
  <c r="M49" i="2"/>
  <c r="A50" i="2"/>
  <c r="B50" i="2"/>
  <c r="C50" i="2"/>
  <c r="D50" i="2"/>
  <c r="F50" i="2"/>
  <c r="G50" i="2"/>
  <c r="H50" i="2"/>
  <c r="J50" i="2"/>
  <c r="K50" i="2"/>
  <c r="M50" i="2"/>
  <c r="A51" i="2"/>
  <c r="B51" i="2"/>
  <c r="C51" i="2"/>
  <c r="D51" i="2"/>
  <c r="F51" i="2"/>
  <c r="G51" i="2"/>
  <c r="H51" i="2"/>
  <c r="J51" i="2"/>
  <c r="K51" i="2"/>
  <c r="M51" i="2"/>
  <c r="A52" i="2"/>
  <c r="B52" i="2"/>
  <c r="C52" i="2"/>
  <c r="D52" i="2"/>
  <c r="F52" i="2"/>
  <c r="G52" i="2"/>
  <c r="H52" i="2"/>
  <c r="J52" i="2"/>
  <c r="K52" i="2"/>
  <c r="M52" i="2"/>
  <c r="A53" i="2"/>
  <c r="B53" i="2"/>
  <c r="C53" i="2"/>
  <c r="D53" i="2"/>
  <c r="F53" i="2"/>
  <c r="G53" i="2"/>
  <c r="H53" i="2"/>
  <c r="J53" i="2"/>
  <c r="K53" i="2"/>
  <c r="M53" i="2"/>
  <c r="A54" i="2"/>
  <c r="B54" i="2"/>
  <c r="C54" i="2"/>
  <c r="D54" i="2"/>
  <c r="F54" i="2"/>
  <c r="G54" i="2"/>
  <c r="H54" i="2"/>
  <c r="J54" i="2"/>
  <c r="K54" i="2"/>
  <c r="M54" i="2"/>
  <c r="A55" i="2"/>
  <c r="B55" i="2"/>
  <c r="C55" i="2"/>
  <c r="D55" i="2"/>
  <c r="F55" i="2"/>
  <c r="G55" i="2"/>
  <c r="H55" i="2"/>
  <c r="J55" i="2"/>
  <c r="K55" i="2"/>
  <c r="M55" i="2"/>
  <c r="A56" i="2"/>
  <c r="B56" i="2"/>
  <c r="C56" i="2"/>
  <c r="D56" i="2"/>
  <c r="F56" i="2"/>
  <c r="G56" i="2"/>
  <c r="H56" i="2"/>
  <c r="J56" i="2"/>
  <c r="K56" i="2"/>
  <c r="M56" i="2"/>
  <c r="A57" i="2"/>
  <c r="B57" i="2"/>
  <c r="C57" i="2"/>
  <c r="D57" i="2"/>
  <c r="F57" i="2"/>
  <c r="G57" i="2"/>
  <c r="H57" i="2"/>
  <c r="J57" i="2"/>
  <c r="K57" i="2"/>
  <c r="M57" i="2"/>
  <c r="A58" i="2"/>
  <c r="B58" i="2"/>
  <c r="C58" i="2"/>
  <c r="D58" i="2"/>
  <c r="F58" i="2"/>
  <c r="G58" i="2"/>
  <c r="H58" i="2"/>
  <c r="J58" i="2"/>
  <c r="K58" i="2"/>
  <c r="M58" i="2"/>
  <c r="A23" i="2" l="1"/>
  <c r="B23" i="2"/>
  <c r="C23" i="2"/>
  <c r="D23" i="2"/>
  <c r="F23" i="2"/>
  <c r="G23" i="2"/>
  <c r="H23" i="2"/>
  <c r="J23" i="2"/>
  <c r="K23" i="2"/>
  <c r="M23" i="2"/>
  <c r="T23" i="2"/>
  <c r="U23" i="2"/>
  <c r="AA23" i="2"/>
  <c r="AN23" i="2" s="1"/>
  <c r="AB23" i="2"/>
  <c r="AH23" i="2"/>
  <c r="AI23" i="2" s="1"/>
  <c r="AO23" i="2"/>
  <c r="AP23" i="2"/>
  <c r="AR23" i="2"/>
  <c r="A24" i="2"/>
  <c r="B24" i="2"/>
  <c r="C24" i="2"/>
  <c r="D24" i="2"/>
  <c r="F24" i="2"/>
  <c r="G24" i="2"/>
  <c r="H24" i="2"/>
  <c r="J24" i="2"/>
  <c r="K24" i="2"/>
  <c r="M24" i="2"/>
  <c r="T24" i="2"/>
  <c r="U24" i="2"/>
  <c r="AA24" i="2"/>
  <c r="AB24" i="2"/>
  <c r="AH24" i="2"/>
  <c r="AI24" i="2" s="1"/>
  <c r="AO24" i="2"/>
  <c r="AP24" i="2"/>
  <c r="AR24" i="2"/>
  <c r="A25" i="2"/>
  <c r="B25" i="2"/>
  <c r="C25" i="2"/>
  <c r="D25" i="2"/>
  <c r="F25" i="2"/>
  <c r="G25" i="2"/>
  <c r="H25" i="2"/>
  <c r="J25" i="2"/>
  <c r="K25" i="2"/>
  <c r="M25" i="2"/>
  <c r="T25" i="2"/>
  <c r="U25" i="2"/>
  <c r="AA25" i="2"/>
  <c r="AB25" i="2"/>
  <c r="AH25" i="2"/>
  <c r="AI25" i="2" s="1"/>
  <c r="AO25" i="2"/>
  <c r="AP25" i="2"/>
  <c r="AR25" i="2"/>
  <c r="A26" i="2"/>
  <c r="B26" i="2"/>
  <c r="C26" i="2"/>
  <c r="D26" i="2"/>
  <c r="F26" i="2"/>
  <c r="G26" i="2"/>
  <c r="H26" i="2"/>
  <c r="J26" i="2"/>
  <c r="K26" i="2"/>
  <c r="M26" i="2"/>
  <c r="T26" i="2"/>
  <c r="U26" i="2"/>
  <c r="AA26" i="2"/>
  <c r="AB26" i="2"/>
  <c r="AH26" i="2"/>
  <c r="AI26" i="2" s="1"/>
  <c r="AO26" i="2"/>
  <c r="AP26" i="2"/>
  <c r="AR26" i="2"/>
  <c r="A27" i="2"/>
  <c r="B27" i="2"/>
  <c r="C27" i="2"/>
  <c r="D27" i="2"/>
  <c r="F27" i="2"/>
  <c r="G27" i="2"/>
  <c r="H27" i="2"/>
  <c r="J27" i="2"/>
  <c r="K27" i="2"/>
  <c r="M27" i="2"/>
  <c r="T27" i="2"/>
  <c r="U27" i="2"/>
  <c r="AA27" i="2"/>
  <c r="AB27" i="2"/>
  <c r="AH27" i="2"/>
  <c r="AI27" i="2" s="1"/>
  <c r="AO27" i="2"/>
  <c r="AP27" i="2"/>
  <c r="AR27" i="2"/>
  <c r="A28" i="2"/>
  <c r="B28" i="2"/>
  <c r="C28" i="2"/>
  <c r="D28" i="2"/>
  <c r="F28" i="2"/>
  <c r="G28" i="2"/>
  <c r="H28" i="2"/>
  <c r="J28" i="2"/>
  <c r="K28" i="2"/>
  <c r="M28" i="2"/>
  <c r="T28" i="2"/>
  <c r="U28" i="2"/>
  <c r="AA28" i="2"/>
  <c r="AB28" i="2"/>
  <c r="AH28" i="2"/>
  <c r="AI28" i="2" s="1"/>
  <c r="AO28" i="2"/>
  <c r="AP28" i="2"/>
  <c r="AR28" i="2"/>
  <c r="T29" i="2"/>
  <c r="U29" i="2"/>
  <c r="AA29" i="2"/>
  <c r="AB29" i="2"/>
  <c r="AH29" i="2"/>
  <c r="AI29" i="2" s="1"/>
  <c r="AO29" i="2"/>
  <c r="AP29" i="2"/>
  <c r="AR29" i="2"/>
  <c r="T30" i="2"/>
  <c r="U30" i="2"/>
  <c r="AA30" i="2"/>
  <c r="AB30" i="2"/>
  <c r="AH30" i="2"/>
  <c r="AI30" i="2" s="1"/>
  <c r="AO30" i="2"/>
  <c r="AP30" i="2"/>
  <c r="AR30" i="2"/>
  <c r="T31" i="2"/>
  <c r="U31" i="2"/>
  <c r="AA31" i="2"/>
  <c r="AB31" i="2"/>
  <c r="AH31" i="2"/>
  <c r="AI31" i="2" s="1"/>
  <c r="AO31" i="2"/>
  <c r="AP31" i="2"/>
  <c r="AR31" i="2"/>
  <c r="T32" i="2"/>
  <c r="U32" i="2"/>
  <c r="AA32" i="2"/>
  <c r="AB32" i="2"/>
  <c r="AH32" i="2"/>
  <c r="AI32" i="2" s="1"/>
  <c r="AO32" i="2"/>
  <c r="AP32" i="2"/>
  <c r="AR32" i="2"/>
  <c r="T33" i="2"/>
  <c r="U33" i="2"/>
  <c r="AA33" i="2"/>
  <c r="AB33" i="2"/>
  <c r="AH33" i="2"/>
  <c r="AI33" i="2" s="1"/>
  <c r="AO33" i="2"/>
  <c r="AP33" i="2"/>
  <c r="AR33" i="2"/>
  <c r="T34" i="2"/>
  <c r="U34" i="2"/>
  <c r="AA34" i="2"/>
  <c r="AB34" i="2"/>
  <c r="AH34" i="2"/>
  <c r="AI34" i="2"/>
  <c r="AO34" i="2"/>
  <c r="AP34" i="2"/>
  <c r="AR34" i="2"/>
  <c r="T35" i="2"/>
  <c r="U35" i="2"/>
  <c r="AA35" i="2"/>
  <c r="AB35" i="2"/>
  <c r="AH35" i="2"/>
  <c r="AI35" i="2" s="1"/>
  <c r="AO35" i="2"/>
  <c r="AP35" i="2"/>
  <c r="AR35" i="2"/>
  <c r="T36" i="2"/>
  <c r="U36" i="2"/>
  <c r="AA36" i="2"/>
  <c r="AB36" i="2"/>
  <c r="AH36" i="2"/>
  <c r="AI36" i="2" s="1"/>
  <c r="AO36" i="2"/>
  <c r="AP36" i="2"/>
  <c r="AR36" i="2"/>
  <c r="AN37" i="2"/>
  <c r="T37" i="2"/>
  <c r="U37" i="2"/>
  <c r="AA37" i="2"/>
  <c r="AB37" i="2"/>
  <c r="AH37" i="2"/>
  <c r="AI37" i="2" s="1"/>
  <c r="AO37" i="2"/>
  <c r="AP37" i="2"/>
  <c r="AR37" i="2"/>
  <c r="T38" i="2"/>
  <c r="U38" i="2"/>
  <c r="AA38" i="2"/>
  <c r="AB38" i="2"/>
  <c r="AH38" i="2"/>
  <c r="AI38" i="2" s="1"/>
  <c r="AO38" i="2"/>
  <c r="AP38" i="2"/>
  <c r="AR38" i="2"/>
  <c r="T39" i="2"/>
  <c r="U39" i="2"/>
  <c r="AA39" i="2"/>
  <c r="AB39" i="2"/>
  <c r="AH39" i="2"/>
  <c r="AI39" i="2" s="1"/>
  <c r="AN39" i="2"/>
  <c r="AO39" i="2"/>
  <c r="AP39" i="2"/>
  <c r="AR39" i="2"/>
  <c r="T40" i="2"/>
  <c r="U40" i="2"/>
  <c r="AA40" i="2"/>
  <c r="AB40" i="2"/>
  <c r="AH40" i="2"/>
  <c r="AI40" i="2" s="1"/>
  <c r="AO40" i="2"/>
  <c r="AP40" i="2"/>
  <c r="AR40" i="2"/>
  <c r="T41" i="2"/>
  <c r="U41" i="2"/>
  <c r="AA41" i="2"/>
  <c r="AB41" i="2"/>
  <c r="AH41" i="2"/>
  <c r="AI41" i="2" s="1"/>
  <c r="AO41" i="2"/>
  <c r="AP41" i="2"/>
  <c r="AR41" i="2"/>
  <c r="T42" i="2"/>
  <c r="U42" i="2"/>
  <c r="AA42" i="2"/>
  <c r="AB42" i="2"/>
  <c r="AH42" i="2"/>
  <c r="AI42" i="2" s="1"/>
  <c r="AO42" i="2"/>
  <c r="AP42" i="2"/>
  <c r="AR42" i="2"/>
  <c r="T43" i="2"/>
  <c r="U43" i="2"/>
  <c r="AA43" i="2"/>
  <c r="AB43" i="2"/>
  <c r="AH43" i="2"/>
  <c r="AI43" i="2" s="1"/>
  <c r="AN43" i="2"/>
  <c r="AO43" i="2"/>
  <c r="AP43" i="2"/>
  <c r="AR43" i="2"/>
  <c r="T44" i="2"/>
  <c r="U44" i="2"/>
  <c r="AA44" i="2"/>
  <c r="AB44" i="2"/>
  <c r="AH44" i="2"/>
  <c r="AI44" i="2" s="1"/>
  <c r="AO44" i="2"/>
  <c r="AP44" i="2"/>
  <c r="AR44" i="2"/>
  <c r="T45" i="2"/>
  <c r="U45" i="2"/>
  <c r="AA45" i="2"/>
  <c r="AB45" i="2"/>
  <c r="AH45" i="2"/>
  <c r="AI45" i="2" s="1"/>
  <c r="AO45" i="2"/>
  <c r="AP45" i="2"/>
  <c r="AR45" i="2"/>
  <c r="T46" i="2"/>
  <c r="U46" i="2"/>
  <c r="AA46" i="2"/>
  <c r="AB46" i="2"/>
  <c r="AH46" i="2"/>
  <c r="AL46" i="2" s="1"/>
  <c r="AQ46" i="2" s="1"/>
  <c r="AO46" i="2"/>
  <c r="AP46" i="2"/>
  <c r="AR46" i="2"/>
  <c r="T47" i="2"/>
  <c r="U47" i="2"/>
  <c r="AA47" i="2"/>
  <c r="AB47" i="2"/>
  <c r="AH47" i="2"/>
  <c r="AI47" i="2" s="1"/>
  <c r="AO47" i="2"/>
  <c r="AP47" i="2"/>
  <c r="AR47" i="2"/>
  <c r="T48" i="2"/>
  <c r="U48" i="2"/>
  <c r="AA48" i="2"/>
  <c r="AB48" i="2"/>
  <c r="AH48" i="2"/>
  <c r="AI48" i="2" s="1"/>
  <c r="AO48" i="2"/>
  <c r="AP48" i="2"/>
  <c r="AR48" i="2"/>
  <c r="AN49" i="2"/>
  <c r="T49" i="2"/>
  <c r="U49" i="2"/>
  <c r="AA49" i="2"/>
  <c r="AB49" i="2"/>
  <c r="AH49" i="2"/>
  <c r="AI49" i="2" s="1"/>
  <c r="AO49" i="2"/>
  <c r="AP49" i="2"/>
  <c r="AR49" i="2"/>
  <c r="T50" i="2"/>
  <c r="U50" i="2"/>
  <c r="AA50" i="2"/>
  <c r="AB50" i="2"/>
  <c r="AH50" i="2"/>
  <c r="AI50" i="2" s="1"/>
  <c r="AO50" i="2"/>
  <c r="AP50" i="2"/>
  <c r="AR50" i="2"/>
  <c r="T51" i="2"/>
  <c r="U51" i="2"/>
  <c r="AA51" i="2"/>
  <c r="AB51" i="2"/>
  <c r="AH51" i="2"/>
  <c r="AI51" i="2" s="1"/>
  <c r="AO51" i="2"/>
  <c r="AP51" i="2"/>
  <c r="AR51" i="2"/>
  <c r="T52" i="2"/>
  <c r="U52" i="2"/>
  <c r="AA52" i="2"/>
  <c r="AB52" i="2"/>
  <c r="AH52" i="2"/>
  <c r="AI52" i="2" s="1"/>
  <c r="AO52" i="2"/>
  <c r="AP52" i="2"/>
  <c r="AR52" i="2"/>
  <c r="AN53" i="2"/>
  <c r="T53" i="2"/>
  <c r="U53" i="2"/>
  <c r="AA53" i="2"/>
  <c r="AB53" i="2"/>
  <c r="AH53" i="2"/>
  <c r="AI53" i="2" s="1"/>
  <c r="AO53" i="2"/>
  <c r="AP53" i="2"/>
  <c r="AR53" i="2"/>
  <c r="T54" i="2"/>
  <c r="U54" i="2"/>
  <c r="AA54" i="2"/>
  <c r="AB54" i="2"/>
  <c r="AH54" i="2"/>
  <c r="AI54" i="2" s="1"/>
  <c r="AO54" i="2"/>
  <c r="AP54" i="2"/>
  <c r="AR54" i="2"/>
  <c r="T55" i="2"/>
  <c r="U55" i="2"/>
  <c r="AA55" i="2"/>
  <c r="AB55" i="2"/>
  <c r="AH55" i="2"/>
  <c r="AI55" i="2" s="1"/>
  <c r="AN55" i="2"/>
  <c r="AO55" i="2"/>
  <c r="AP55" i="2"/>
  <c r="AR55" i="2"/>
  <c r="T56" i="2"/>
  <c r="U56" i="2"/>
  <c r="AA56" i="2"/>
  <c r="AB56" i="2"/>
  <c r="AH56" i="2"/>
  <c r="AI56" i="2" s="1"/>
  <c r="AO56" i="2"/>
  <c r="AP56" i="2"/>
  <c r="AR56" i="2"/>
  <c r="T57" i="2"/>
  <c r="U57" i="2"/>
  <c r="AA57" i="2"/>
  <c r="AB57" i="2"/>
  <c r="AH57" i="2"/>
  <c r="AI57" i="2" s="1"/>
  <c r="AO57" i="2"/>
  <c r="AP57" i="2"/>
  <c r="AR57" i="2"/>
  <c r="T58" i="2"/>
  <c r="U58" i="2"/>
  <c r="AA58" i="2"/>
  <c r="AB58" i="2"/>
  <c r="AH58" i="2"/>
  <c r="AI58" i="2"/>
  <c r="AO58" i="2"/>
  <c r="AP58" i="2"/>
  <c r="AR58" i="2"/>
  <c r="T70" i="1"/>
  <c r="AL34" i="2" l="1"/>
  <c r="AQ34" i="2" s="1"/>
  <c r="AI46" i="2"/>
  <c r="AL26" i="2"/>
  <c r="AQ26" i="2" s="1"/>
  <c r="AL41" i="2"/>
  <c r="AQ41" i="2" s="1"/>
  <c r="AL58" i="2"/>
  <c r="AQ58" i="2" s="1"/>
  <c r="AN56" i="2"/>
  <c r="AN41" i="2"/>
  <c r="AN36" i="2"/>
  <c r="AN35" i="2"/>
  <c r="AN51" i="2"/>
  <c r="AN31" i="2"/>
  <c r="AN25" i="2"/>
  <c r="AN40" i="2"/>
  <c r="AN27" i="2"/>
  <c r="AN28" i="2"/>
  <c r="AN26" i="2"/>
  <c r="AN57" i="2"/>
  <c r="AL50" i="2"/>
  <c r="AQ50" i="2" s="1"/>
  <c r="AN47" i="2"/>
  <c r="AN54" i="2"/>
  <c r="AN45" i="2"/>
  <c r="AN24" i="2"/>
  <c r="AL33" i="2"/>
  <c r="AQ33" i="2" s="1"/>
  <c r="AL57" i="2"/>
  <c r="AQ57" i="2" s="1"/>
  <c r="AL51" i="2"/>
  <c r="AQ51" i="2" s="1"/>
  <c r="AL35" i="2"/>
  <c r="AQ35" i="2" s="1"/>
  <c r="AL49" i="2"/>
  <c r="AQ49" i="2" s="1"/>
  <c r="AL38" i="2"/>
  <c r="AQ38" i="2" s="1"/>
  <c r="AL47" i="2"/>
  <c r="AQ47" i="2" s="1"/>
  <c r="AL39" i="2"/>
  <c r="AQ39" i="2" s="1"/>
  <c r="AL30" i="2"/>
  <c r="AQ30" i="2" s="1"/>
  <c r="AL55" i="2"/>
  <c r="AQ55" i="2" s="1"/>
  <c r="AL31" i="2"/>
  <c r="AQ31" i="2" s="1"/>
  <c r="AL45" i="2"/>
  <c r="AQ45" i="2" s="1"/>
  <c r="AL54" i="2"/>
  <c r="AQ54" i="2" s="1"/>
  <c r="AL53" i="2"/>
  <c r="AQ53" i="2" s="1"/>
  <c r="AL42" i="2"/>
  <c r="AQ42" i="2" s="1"/>
  <c r="AL27" i="2"/>
  <c r="AQ27" i="2" s="1"/>
  <c r="AL43" i="2"/>
  <c r="AQ43" i="2" s="1"/>
  <c r="AL23" i="2"/>
  <c r="AQ23" i="2" s="1"/>
  <c r="AL25" i="2"/>
  <c r="AQ25" i="2" s="1"/>
  <c r="AL37" i="2"/>
  <c r="AQ37" i="2" s="1"/>
  <c r="AN48" i="2"/>
  <c r="AN29" i="2"/>
  <c r="AN52" i="2"/>
  <c r="AN44" i="2"/>
  <c r="AN33" i="2"/>
  <c r="AN32" i="2"/>
  <c r="AN46" i="2"/>
  <c r="AN38" i="2"/>
  <c r="AN58" i="2"/>
  <c r="AN50" i="2"/>
  <c r="AN42" i="2"/>
  <c r="AN34" i="2"/>
  <c r="AN30" i="2"/>
  <c r="AL56" i="2"/>
  <c r="AQ56" i="2" s="1"/>
  <c r="AL52" i="2"/>
  <c r="AQ52" i="2" s="1"/>
  <c r="AL48" i="2"/>
  <c r="AQ48" i="2" s="1"/>
  <c r="AL44" i="2"/>
  <c r="AQ44" i="2" s="1"/>
  <c r="AL40" i="2"/>
  <c r="AQ40" i="2" s="1"/>
  <c r="AL36" i="2"/>
  <c r="AQ36" i="2" s="1"/>
  <c r="AL32" i="2"/>
  <c r="AQ32" i="2" s="1"/>
  <c r="AL29" i="2"/>
  <c r="AQ29" i="2" s="1"/>
  <c r="AL28" i="2"/>
  <c r="AQ28" i="2" s="1"/>
  <c r="AL24" i="2"/>
  <c r="AQ24" i="2" s="1"/>
  <c r="D16" i="36" l="1"/>
  <c r="AR5" i="2" l="1"/>
  <c r="AR6" i="2"/>
  <c r="AR7" i="2"/>
  <c r="AR8" i="2"/>
  <c r="AR9" i="2"/>
  <c r="AR10" i="2"/>
  <c r="AR11" i="2"/>
  <c r="AR12" i="2"/>
  <c r="AR13" i="2"/>
  <c r="AR14" i="2"/>
  <c r="AR15" i="2"/>
  <c r="AR17" i="2"/>
  <c r="AR18" i="2"/>
  <c r="AR19" i="2"/>
  <c r="AR20" i="2"/>
  <c r="AR21" i="2"/>
  <c r="AR22" i="2"/>
  <c r="AR16" i="2"/>
  <c r="AB22" i="2" l="1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G4" i="2" l="1"/>
  <c r="AO6" i="2" l="1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5" i="2"/>
  <c r="AH22" i="2" l="1"/>
  <c r="AI22" i="2" s="1"/>
  <c r="AH21" i="2"/>
  <c r="AI21" i="2" s="1"/>
  <c r="AH20" i="2"/>
  <c r="AI20" i="2" s="1"/>
  <c r="AH19" i="2"/>
  <c r="AI19" i="2" s="1"/>
  <c r="AH18" i="2"/>
  <c r="AI18" i="2" s="1"/>
  <c r="AH17" i="2"/>
  <c r="AI17" i="2" s="1"/>
  <c r="AH16" i="2"/>
  <c r="AI16" i="2" s="1"/>
  <c r="AH15" i="2"/>
  <c r="AI15" i="2" s="1"/>
  <c r="AH14" i="2"/>
  <c r="AI14" i="2" s="1"/>
  <c r="AH13" i="2"/>
  <c r="AI13" i="2" s="1"/>
  <c r="AH12" i="2"/>
  <c r="AI12" i="2" s="1"/>
  <c r="AH11" i="2"/>
  <c r="AI11" i="2" s="1"/>
  <c r="AH10" i="2"/>
  <c r="AI10" i="2" s="1"/>
  <c r="AH9" i="2"/>
  <c r="AI9" i="2" s="1"/>
  <c r="AH8" i="2"/>
  <c r="AI8" i="2" s="1"/>
  <c r="AH7" i="2"/>
  <c r="AI7" i="2" s="1"/>
  <c r="AH6" i="2"/>
  <c r="AI6" i="2" s="1"/>
  <c r="AH5" i="2"/>
  <c r="AI5" i="2" s="1"/>
  <c r="AA22" i="2" l="1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AH1" i="1" l="1"/>
  <c r="B2" i="29" l="1"/>
  <c r="AJ1" i="1" l="1"/>
  <c r="B130" i="29" l="1"/>
  <c r="B131" i="29"/>
  <c r="B132" i="29" s="1"/>
  <c r="B133" i="29" s="1"/>
  <c r="B134" i="29" s="1"/>
  <c r="B135" i="29" s="1"/>
  <c r="B136" i="29" s="1"/>
  <c r="B137" i="29" s="1"/>
  <c r="B138" i="29" s="1"/>
  <c r="B139" i="29" s="1"/>
  <c r="B140" i="29" s="1"/>
  <c r="B141" i="29" s="1"/>
  <c r="B142" i="29" s="1"/>
  <c r="B143" i="29" s="1"/>
  <c r="B144" i="29" s="1"/>
  <c r="B145" i="29" s="1"/>
  <c r="B146" i="29" s="1"/>
  <c r="B147" i="29" s="1"/>
  <c r="B148" i="29" s="1"/>
  <c r="B149" i="29" s="1"/>
  <c r="B150" i="29" s="1"/>
  <c r="B151" i="29" s="1"/>
  <c r="B152" i="29" s="1"/>
  <c r="B153" i="29" s="1"/>
  <c r="B154" i="29" s="1"/>
  <c r="B155" i="29" s="1"/>
  <c r="B156" i="29" s="1"/>
  <c r="B157" i="29" s="1"/>
  <c r="B158" i="29" s="1"/>
  <c r="B159" i="29"/>
  <c r="B160" i="29" s="1"/>
  <c r="B161" i="29" s="1"/>
  <c r="B162" i="29" s="1"/>
  <c r="B163" i="29" s="1"/>
  <c r="B164" i="29" s="1"/>
  <c r="B165" i="29" s="1"/>
  <c r="B166" i="29" s="1"/>
  <c r="B167" i="29" s="1"/>
  <c r="B168" i="29" s="1"/>
  <c r="B169" i="29" s="1"/>
  <c r="B170" i="29" s="1"/>
  <c r="B171" i="29" s="1"/>
  <c r="B172" i="29" s="1"/>
  <c r="B173" i="29" s="1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C5" i="2"/>
  <c r="D5" i="2"/>
  <c r="AN5" i="2"/>
  <c r="F5" i="2"/>
  <c r="G5" i="2"/>
  <c r="H5" i="2"/>
  <c r="J5" i="2"/>
  <c r="K5" i="2"/>
  <c r="M5" i="2"/>
  <c r="C6" i="2"/>
  <c r="D6" i="2"/>
  <c r="F6" i="2"/>
  <c r="H6" i="2"/>
  <c r="J6" i="2"/>
  <c r="K6" i="2"/>
  <c r="M6" i="2"/>
  <c r="C7" i="2"/>
  <c r="D7" i="2"/>
  <c r="F7" i="2"/>
  <c r="H7" i="2"/>
  <c r="J7" i="2"/>
  <c r="K7" i="2"/>
  <c r="M7" i="2"/>
  <c r="C8" i="2"/>
  <c r="D8" i="2"/>
  <c r="F8" i="2"/>
  <c r="H8" i="2"/>
  <c r="J8" i="2"/>
  <c r="K8" i="2"/>
  <c r="M8" i="2"/>
  <c r="C9" i="2"/>
  <c r="D9" i="2"/>
  <c r="F9" i="2"/>
  <c r="H9" i="2"/>
  <c r="J9" i="2"/>
  <c r="K9" i="2"/>
  <c r="M9" i="2"/>
  <c r="C10" i="2"/>
  <c r="D10" i="2"/>
  <c r="F10" i="2"/>
  <c r="H10" i="2"/>
  <c r="J10" i="2"/>
  <c r="K10" i="2"/>
  <c r="M10" i="2"/>
  <c r="C11" i="2"/>
  <c r="D11" i="2"/>
  <c r="F11" i="2"/>
  <c r="H11" i="2"/>
  <c r="J11" i="2"/>
  <c r="K11" i="2"/>
  <c r="M11" i="2"/>
  <c r="C12" i="2"/>
  <c r="D12" i="2"/>
  <c r="F12" i="2"/>
  <c r="H12" i="2"/>
  <c r="J12" i="2"/>
  <c r="K12" i="2"/>
  <c r="M12" i="2"/>
  <c r="C13" i="2"/>
  <c r="D13" i="2"/>
  <c r="F13" i="2"/>
  <c r="H13" i="2"/>
  <c r="J13" i="2"/>
  <c r="K13" i="2"/>
  <c r="M13" i="2"/>
  <c r="C14" i="2"/>
  <c r="D14" i="2"/>
  <c r="F14" i="2"/>
  <c r="H14" i="2"/>
  <c r="J14" i="2"/>
  <c r="K14" i="2"/>
  <c r="M14" i="2"/>
  <c r="C15" i="2"/>
  <c r="D15" i="2"/>
  <c r="F15" i="2"/>
  <c r="H15" i="2"/>
  <c r="J15" i="2"/>
  <c r="K15" i="2"/>
  <c r="M15" i="2"/>
  <c r="C16" i="2"/>
  <c r="D16" i="2"/>
  <c r="F16" i="2"/>
  <c r="H16" i="2"/>
  <c r="J16" i="2"/>
  <c r="K16" i="2"/>
  <c r="M16" i="2"/>
  <c r="C17" i="2"/>
  <c r="F17" i="2"/>
  <c r="H17" i="2"/>
  <c r="J17" i="2"/>
  <c r="K17" i="2"/>
  <c r="M17" i="2"/>
  <c r="C18" i="2"/>
  <c r="D18" i="2"/>
  <c r="F18" i="2"/>
  <c r="H18" i="2"/>
  <c r="J18" i="2"/>
  <c r="K18" i="2"/>
  <c r="M18" i="2"/>
  <c r="C19" i="2"/>
  <c r="D19" i="2"/>
  <c r="F19" i="2"/>
  <c r="H19" i="2"/>
  <c r="J19" i="2"/>
  <c r="K19" i="2"/>
  <c r="M19" i="2"/>
  <c r="C20" i="2"/>
  <c r="D20" i="2"/>
  <c r="F20" i="2"/>
  <c r="H20" i="2"/>
  <c r="J20" i="2"/>
  <c r="K20" i="2"/>
  <c r="M20" i="2"/>
  <c r="C21" i="2"/>
  <c r="D21" i="2"/>
  <c r="F21" i="2"/>
  <c r="H21" i="2"/>
  <c r="J21" i="2"/>
  <c r="K21" i="2"/>
  <c r="M21" i="2"/>
  <c r="C22" i="2"/>
  <c r="D22" i="2"/>
  <c r="F22" i="2"/>
  <c r="H22" i="2"/>
  <c r="J22" i="2"/>
  <c r="K22" i="2"/>
  <c r="M22" i="2"/>
  <c r="AN22" i="2" l="1"/>
  <c r="AN20" i="2"/>
  <c r="AN18" i="2"/>
  <c r="AN16" i="2"/>
  <c r="AN14" i="2"/>
  <c r="AN12" i="2"/>
  <c r="AN10" i="2"/>
  <c r="AN8" i="2"/>
  <c r="AN6" i="2"/>
  <c r="AN21" i="2"/>
  <c r="AN19" i="2"/>
  <c r="AN17" i="2"/>
  <c r="AN15" i="2"/>
  <c r="AN13" i="2"/>
  <c r="AN11" i="2"/>
  <c r="AN9" i="2"/>
  <c r="AN7" i="2"/>
  <c r="T22" i="2"/>
  <c r="AL22" i="2" l="1"/>
  <c r="AQ22" i="2" s="1"/>
  <c r="T7" i="1"/>
  <c r="B8" i="29" l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B114" i="29" s="1"/>
  <c r="B115" i="29" s="1"/>
  <c r="B116" i="29" s="1"/>
  <c r="B117" i="29" s="1"/>
  <c r="B118" i="29" s="1"/>
  <c r="B119" i="29" s="1"/>
  <c r="B120" i="29" s="1"/>
  <c r="B121" i="29" s="1"/>
  <c r="B122" i="29" s="1"/>
  <c r="B123" i="29" s="1"/>
  <c r="B124" i="29" s="1"/>
  <c r="B125" i="29" s="1"/>
  <c r="B126" i="29" s="1"/>
  <c r="B127" i="29" s="1"/>
  <c r="B128" i="29" s="1"/>
  <c r="B129" i="29" s="1"/>
  <c r="T21" i="2" l="1"/>
  <c r="AL21" i="2" l="1"/>
  <c r="AQ21" i="2" s="1"/>
  <c r="T5" i="2"/>
  <c r="AL5" i="2" s="1"/>
  <c r="AQ5" i="2" s="1"/>
  <c r="T15" i="1"/>
  <c r="T18" i="2" l="1"/>
  <c r="T19" i="2"/>
  <c r="T20" i="2"/>
  <c r="AL20" i="2" s="1"/>
  <c r="AL18" i="2" l="1"/>
  <c r="AQ18" i="2" s="1"/>
  <c r="AL19" i="2"/>
  <c r="AQ19" i="2" s="1"/>
  <c r="AQ20" i="2"/>
  <c r="AP22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T17" i="2"/>
  <c r="AL17" i="2" l="1"/>
  <c r="AQ17" i="2" s="1"/>
  <c r="AP17" i="2"/>
  <c r="B18" i="2"/>
  <c r="B19" i="2"/>
  <c r="B20" i="2"/>
  <c r="B21" i="2"/>
  <c r="B22" i="2"/>
  <c r="T16" i="2" l="1"/>
  <c r="AL16" i="2" l="1"/>
  <c r="AQ16" i="2" s="1"/>
  <c r="AP18" i="2"/>
  <c r="AP21" i="2"/>
  <c r="AP20" i="2"/>
  <c r="AP19" i="2"/>
  <c r="AF1" i="1" l="1"/>
  <c r="AL1" i="1" s="1"/>
  <c r="T15" i="2" l="1"/>
  <c r="AL15" i="2" l="1"/>
  <c r="AQ15" i="2" s="1"/>
  <c r="AP15" i="2"/>
  <c r="T14" i="2"/>
  <c r="T13" i="2"/>
  <c r="T12" i="2"/>
  <c r="T11" i="2"/>
  <c r="T10" i="2"/>
  <c r="T9" i="2"/>
  <c r="T8" i="2"/>
  <c r="T7" i="2"/>
  <c r="T6" i="2"/>
  <c r="AL7" i="2" l="1"/>
  <c r="AQ7" i="2" s="1"/>
  <c r="AL9" i="2"/>
  <c r="AQ9" i="2" s="1"/>
  <c r="AL13" i="2"/>
  <c r="AQ13" i="2" s="1"/>
  <c r="AL6" i="2"/>
  <c r="AQ6" i="2" s="1"/>
  <c r="AL8" i="2"/>
  <c r="AQ8" i="2" s="1"/>
  <c r="AL10" i="2"/>
  <c r="AQ10" i="2" s="1"/>
  <c r="AL12" i="2"/>
  <c r="AQ12" i="2" s="1"/>
  <c r="AL14" i="2"/>
  <c r="AQ14" i="2" s="1"/>
  <c r="AL11" i="2"/>
  <c r="AQ11" i="2" s="1"/>
  <c r="AP9" i="2"/>
  <c r="AP7" i="2"/>
  <c r="AP8" i="2"/>
  <c r="AP13" i="2"/>
  <c r="AP10" i="2"/>
  <c r="AP16" i="2"/>
  <c r="AP11" i="2"/>
  <c r="AP12" i="2"/>
  <c r="AP5" i="2" l="1"/>
  <c r="AP14" i="2"/>
  <c r="AP6" i="2"/>
  <c r="T23" i="1"/>
  <c r="T24" i="1"/>
  <c r="T61" i="1"/>
  <c r="T25" i="1"/>
  <c r="T50" i="1"/>
  <c r="T29" i="1"/>
  <c r="T31" i="1"/>
  <c r="T1" i="1" l="1"/>
</calcChain>
</file>

<file path=xl/comments1.xml><?xml version="1.0" encoding="utf-8"?>
<comments xmlns="http://schemas.openxmlformats.org/spreadsheetml/2006/main">
  <authors>
    <author>MotoClub</author>
  </authors>
  <commentList>
    <comment ref="AC23" authorId="0" shapeId="0">
      <text>
        <r>
          <rPr>
            <b/>
            <sz val="9"/>
            <color indexed="81"/>
            <rFont val="Tahoma"/>
            <charset val="1"/>
          </rPr>
          <t>MotoClub:</t>
        </r>
        <r>
          <rPr>
            <sz val="9"/>
            <color indexed="81"/>
            <rFont val="Tahoma"/>
            <charset val="1"/>
          </rPr>
          <t xml:space="preserve">
Payé pour son fils Cadet
28€ + 22€ = 50€
</t>
        </r>
      </text>
    </comment>
  </commentList>
</comments>
</file>

<file path=xl/comments2.xml><?xml version="1.0" encoding="utf-8"?>
<comments xmlns="http://schemas.openxmlformats.org/spreadsheetml/2006/main">
  <authors>
    <author>Eric Bunel</author>
  </authors>
  <commentList>
    <comment ref="AC5" authorId="0" shapeId="0">
      <text>
        <r>
          <rPr>
            <b/>
            <sz val="9"/>
            <color indexed="81"/>
            <rFont val="Tahoma"/>
            <family val="2"/>
          </rPr>
          <t>Eric Bunel:</t>
        </r>
        <r>
          <rPr>
            <sz val="9"/>
            <color indexed="81"/>
            <rFont val="Tahoma"/>
            <family val="2"/>
          </rPr>
          <t xml:space="preserve">
Pour les S3 S4
Ne rien mettre si pas de 3ème tour, même pas un Zéro
</t>
        </r>
      </text>
    </comment>
    <comment ref="AJ5" authorId="0" shapeId="0">
      <text>
        <r>
          <rPr>
            <b/>
            <sz val="9"/>
            <color indexed="81"/>
            <rFont val="Tahoma"/>
            <family val="2"/>
          </rPr>
          <t>Eric Bunel:</t>
        </r>
        <r>
          <rPr>
            <sz val="9"/>
            <color indexed="81"/>
            <rFont val="Tahoma"/>
            <family val="2"/>
          </rPr>
          <t xml:space="preserve">
Mettre </t>
        </r>
        <r>
          <rPr>
            <b/>
            <sz val="9"/>
            <color indexed="81"/>
            <rFont val="Tahoma"/>
            <family val="2"/>
          </rPr>
          <t>AB</t>
        </r>
        <r>
          <rPr>
            <sz val="9"/>
            <color indexed="81"/>
            <rFont val="Tahoma"/>
            <family val="2"/>
          </rPr>
          <t xml:space="preserve"> si le concurrent abandonne</t>
        </r>
      </text>
    </comment>
  </commentList>
</comments>
</file>

<file path=xl/sharedStrings.xml><?xml version="1.0" encoding="utf-8"?>
<sst xmlns="http://schemas.openxmlformats.org/spreadsheetml/2006/main" count="3294" uniqueCount="483">
  <si>
    <t>NB</t>
  </si>
  <si>
    <t>Nom</t>
  </si>
  <si>
    <t>Prénom</t>
  </si>
  <si>
    <t>Catégorie</t>
  </si>
  <si>
    <t>Niveau</t>
  </si>
  <si>
    <t>Moto</t>
  </si>
  <si>
    <t>Type</t>
  </si>
  <si>
    <t>Cylindrée</t>
  </si>
  <si>
    <t>année</t>
  </si>
  <si>
    <t>FANTIC</t>
  </si>
  <si>
    <t>date naissance</t>
  </si>
  <si>
    <t>age</t>
  </si>
  <si>
    <t>tel</t>
  </si>
  <si>
    <t>adresse</t>
  </si>
  <si>
    <t>zip</t>
  </si>
  <si>
    <t>ville</t>
  </si>
  <si>
    <t>permis</t>
  </si>
  <si>
    <t>immat</t>
  </si>
  <si>
    <t>mail</t>
  </si>
  <si>
    <t>maurer.marc3@orange.fr</t>
  </si>
  <si>
    <t>dk@kempf.fr</t>
  </si>
  <si>
    <t>dominique.papillault@orange.fr</t>
  </si>
  <si>
    <t>denis.satge@sfr.fr</t>
  </si>
  <si>
    <t>pays</t>
  </si>
  <si>
    <t>FR</t>
  </si>
  <si>
    <t>.</t>
  </si>
  <si>
    <t>Nb 0</t>
  </si>
  <si>
    <t>Nb 1</t>
  </si>
  <si>
    <t>Nb 2</t>
  </si>
  <si>
    <t>Nb 3</t>
  </si>
  <si>
    <t>Nb5</t>
  </si>
  <si>
    <t>Vérif</t>
  </si>
  <si>
    <t>Nb Zones</t>
  </si>
  <si>
    <t>Dossard</t>
  </si>
  <si>
    <t>..</t>
  </si>
  <si>
    <t>Pénalité</t>
  </si>
  <si>
    <t>Résultat</t>
  </si>
  <si>
    <t>…</t>
  </si>
  <si>
    <t>(Tous)</t>
  </si>
  <si>
    <t>DIMANCHE</t>
  </si>
  <si>
    <t>BANQUE</t>
  </si>
  <si>
    <t>Emetteur</t>
  </si>
  <si>
    <t>BORDEREAU</t>
  </si>
  <si>
    <t>N° chèque</t>
  </si>
  <si>
    <t>Montant</t>
  </si>
  <si>
    <t>Montant 2</t>
  </si>
  <si>
    <t>Caisse Epargne</t>
  </si>
  <si>
    <t>C.A.</t>
  </si>
  <si>
    <t>Franck</t>
  </si>
  <si>
    <t>Pierre</t>
  </si>
  <si>
    <t>La Banque Postale</t>
  </si>
  <si>
    <t>Sexe</t>
  </si>
  <si>
    <t>M</t>
  </si>
  <si>
    <t>Alain</t>
  </si>
  <si>
    <t>Montesa</t>
  </si>
  <si>
    <t>LCL</t>
  </si>
  <si>
    <t>Stéphane</t>
  </si>
  <si>
    <t>neyod3@aol.com</t>
  </si>
  <si>
    <t>total2</t>
  </si>
  <si>
    <t>Total G2</t>
  </si>
  <si>
    <t>Olivier</t>
  </si>
  <si>
    <t>Gas Gas</t>
  </si>
  <si>
    <t>Total Samedi</t>
  </si>
  <si>
    <t>Total Dimanche</t>
  </si>
  <si>
    <t>Tot géné Dimanche</t>
  </si>
  <si>
    <t>mikedebuc@hotmail.com</t>
  </si>
  <si>
    <t>Pays</t>
  </si>
  <si>
    <t>Total = 999 = Abandon</t>
  </si>
  <si>
    <t>Dossier OK</t>
  </si>
  <si>
    <t>Peno2</t>
  </si>
  <si>
    <t>Nb 3 (1)</t>
  </si>
  <si>
    <t>Nb 2 (1)</t>
  </si>
  <si>
    <t>(vide)</t>
  </si>
  <si>
    <t>Étiquettes de colonnes</t>
  </si>
  <si>
    <t>Nombre de Catégorie</t>
  </si>
  <si>
    <t>age moyen</t>
  </si>
  <si>
    <t xml:space="preserve"> = courrier</t>
  </si>
  <si>
    <t>Cash</t>
  </si>
  <si>
    <t>vente de Tshirt</t>
  </si>
  <si>
    <t>Nb 2 (2)</t>
  </si>
  <si>
    <t>Nb 3 (2)</t>
  </si>
  <si>
    <t>Nb 5 (2)</t>
  </si>
  <si>
    <t>Nb 1 (1)</t>
  </si>
  <si>
    <t>Nb 0 (1)</t>
  </si>
  <si>
    <t>Nb 0 (2)</t>
  </si>
  <si>
    <t>Nb 1 (2)</t>
  </si>
  <si>
    <t>S2</t>
  </si>
  <si>
    <t>S3</t>
  </si>
  <si>
    <t>S4</t>
  </si>
  <si>
    <t>S3+</t>
  </si>
  <si>
    <t>licence FFM</t>
  </si>
  <si>
    <t>N° chèque  FFM</t>
  </si>
  <si>
    <t>Péno</t>
  </si>
  <si>
    <t>1er TOUR</t>
  </si>
  <si>
    <t>2ème TOUR</t>
  </si>
  <si>
    <t>total3</t>
  </si>
  <si>
    <t>Nb5 (2)</t>
  </si>
  <si>
    <t>Vérif (2)</t>
  </si>
  <si>
    <t>Nb 0 (3)</t>
  </si>
  <si>
    <t>Nb 1 (3)</t>
  </si>
  <si>
    <t>Nb 2 (3)</t>
  </si>
  <si>
    <t>Nb 3 (3)</t>
  </si>
  <si>
    <t>Nb5 (3)</t>
  </si>
  <si>
    <t>Vérif (3)</t>
  </si>
  <si>
    <t>total4</t>
  </si>
  <si>
    <t>Nb5 (1)</t>
  </si>
  <si>
    <t>Total  (1)</t>
  </si>
  <si>
    <t>Valeur</t>
  </si>
  <si>
    <t>Nb0 (2)</t>
  </si>
  <si>
    <t>Nb1 (2)</t>
  </si>
  <si>
    <t>Nb2 (2)</t>
  </si>
  <si>
    <t>Nb3 (2)</t>
  </si>
  <si>
    <t>Total (2)</t>
  </si>
  <si>
    <t>Ligue</t>
  </si>
  <si>
    <t>code</t>
  </si>
  <si>
    <t>MotoClub</t>
  </si>
  <si>
    <t>TC CHATEAUNEUF</t>
  </si>
  <si>
    <t>TC de la BURLE</t>
  </si>
  <si>
    <t>NTR</t>
  </si>
  <si>
    <t>NJ3</t>
  </si>
  <si>
    <t>R / A</t>
  </si>
  <si>
    <t>Nb0 (3)</t>
  </si>
  <si>
    <t>Nb1 (3)</t>
  </si>
  <si>
    <t>Nb2 (3)</t>
  </si>
  <si>
    <t>Nb3 (3)</t>
  </si>
  <si>
    <t>Nb 5 (3)</t>
  </si>
  <si>
    <t>Total (3)</t>
  </si>
  <si>
    <t>3ème TOUR</t>
  </si>
  <si>
    <t>AB</t>
  </si>
  <si>
    <t>SENIOR</t>
  </si>
  <si>
    <t>Nb de Tours</t>
  </si>
  <si>
    <t>TOTAL</t>
  </si>
  <si>
    <t>Nb de Tour</t>
  </si>
  <si>
    <t>Par Club</t>
  </si>
  <si>
    <t>HAZEBROUCQ</t>
  </si>
  <si>
    <t>Thierry</t>
  </si>
  <si>
    <t>YAMAHA</t>
  </si>
  <si>
    <t>VD-247-DQ</t>
  </si>
  <si>
    <t>32 Chemin des Trousses</t>
  </si>
  <si>
    <t>Tournon</t>
  </si>
  <si>
    <t>MASSARD</t>
  </si>
  <si>
    <t>Jacques</t>
  </si>
  <si>
    <t>BETA</t>
  </si>
  <si>
    <t>15 av de Romans</t>
  </si>
  <si>
    <t>Valence</t>
  </si>
  <si>
    <t>Soc Generale</t>
  </si>
  <si>
    <t>Massard</t>
  </si>
  <si>
    <t>Yves</t>
  </si>
  <si>
    <t>JOTAGAZ</t>
  </si>
  <si>
    <t>JAMBON</t>
  </si>
  <si>
    <t>Daniel</t>
  </si>
  <si>
    <t>DT-649-BK</t>
  </si>
  <si>
    <t>rue des chataigniers</t>
  </si>
  <si>
    <t>Francheleins</t>
  </si>
  <si>
    <t>Jambon</t>
  </si>
  <si>
    <t>14AP67763</t>
  </si>
  <si>
    <t>DQ-996-XY</t>
  </si>
  <si>
    <t>Yoann</t>
  </si>
  <si>
    <t>Vincent</t>
  </si>
  <si>
    <t>SCORPA</t>
  </si>
  <si>
    <t>BAREL</t>
  </si>
  <si>
    <t>Antoine</t>
  </si>
  <si>
    <t>ESPOIR</t>
  </si>
  <si>
    <t>10 impasse des Adrets</t>
  </si>
  <si>
    <t>Lezigneux</t>
  </si>
  <si>
    <t>201L30C117678</t>
  </si>
  <si>
    <t>Barel</t>
  </si>
  <si>
    <t>MERCIER</t>
  </si>
  <si>
    <t>François</t>
  </si>
  <si>
    <t>SHERCO</t>
  </si>
  <si>
    <t>BZ-567-TC</t>
  </si>
  <si>
    <t>84 impasse le Panorama</t>
  </si>
  <si>
    <t>Bren</t>
  </si>
  <si>
    <t>Remi</t>
  </si>
  <si>
    <t>CADET</t>
  </si>
  <si>
    <t>AW-686-MF</t>
  </si>
  <si>
    <t>85 impasse le Panorama</t>
  </si>
  <si>
    <t>RTF 38 Trial</t>
  </si>
  <si>
    <t>RTF 26</t>
  </si>
  <si>
    <t>BLANCHOZ</t>
  </si>
  <si>
    <t>MC des Oliviers Nyons</t>
  </si>
  <si>
    <t>DY-925-EJ</t>
  </si>
  <si>
    <t>39 rue Camille Bréchet</t>
  </si>
  <si>
    <t>Nyons</t>
  </si>
  <si>
    <t>Blanchoz</t>
  </si>
  <si>
    <t>NCO</t>
  </si>
  <si>
    <t>THIBAULT</t>
  </si>
  <si>
    <t>45 chemin de coper le mas Buissons</t>
  </si>
  <si>
    <t>Saint Paul de Varces</t>
  </si>
  <si>
    <t>BRECHARD</t>
  </si>
  <si>
    <t>EC-750-TX</t>
  </si>
  <si>
    <t>13 impasse des Rabattes</t>
  </si>
  <si>
    <t>Craponnes</t>
  </si>
  <si>
    <t>ARNAUD</t>
  </si>
  <si>
    <t>JOMARD</t>
  </si>
  <si>
    <t>Jean-Michel</t>
  </si>
  <si>
    <t>DURAND</t>
  </si>
  <si>
    <t>RICHARD</t>
  </si>
  <si>
    <t>Roman</t>
  </si>
  <si>
    <t>AGNOLIN</t>
  </si>
  <si>
    <t>Audry</t>
  </si>
  <si>
    <t>BENJAMIN</t>
  </si>
  <si>
    <t>Pascal</t>
  </si>
  <si>
    <t>SAPET</t>
  </si>
  <si>
    <t>MC Chateauneuf</t>
  </si>
  <si>
    <t>COLLANGE</t>
  </si>
  <si>
    <t>MC EMSS</t>
  </si>
  <si>
    <t>PABIOU</t>
  </si>
  <si>
    <t>Nathan</t>
  </si>
  <si>
    <t>GENTON</t>
  </si>
  <si>
    <t>Fabrice</t>
  </si>
  <si>
    <t>MC Vallée de l'Eyrieux</t>
  </si>
  <si>
    <t>Ludovic</t>
  </si>
  <si>
    <t>LEBRAT</t>
  </si>
  <si>
    <t>Laurent</t>
  </si>
  <si>
    <t>Elian</t>
  </si>
  <si>
    <t>PERNEY</t>
  </si>
  <si>
    <t>MC Rochepaule</t>
  </si>
  <si>
    <t>PUZIN</t>
  </si>
  <si>
    <t>Serge</t>
  </si>
  <si>
    <t>Gaspard</t>
  </si>
  <si>
    <t>MC Barges</t>
  </si>
  <si>
    <t>Simon</t>
  </si>
  <si>
    <t>Aymeric</t>
  </si>
  <si>
    <t>SELON</t>
  </si>
  <si>
    <t>Jordan</t>
  </si>
  <si>
    <t>GUERIN</t>
  </si>
  <si>
    <t>ASM St Antoine</t>
  </si>
  <si>
    <t>Eric</t>
  </si>
  <si>
    <t>Crédit Mutuel</t>
  </si>
  <si>
    <t>CA</t>
  </si>
  <si>
    <t>Jomard</t>
  </si>
  <si>
    <t>Arnaud</t>
  </si>
  <si>
    <t>Puzin</t>
  </si>
  <si>
    <t>Durand</t>
  </si>
  <si>
    <t>Guerin</t>
  </si>
  <si>
    <t>Brechard</t>
  </si>
  <si>
    <t>BNP</t>
  </si>
  <si>
    <t>Richard</t>
  </si>
  <si>
    <t>Genton Ludo</t>
  </si>
  <si>
    <t>Lebrat</t>
  </si>
  <si>
    <t>Mercier</t>
  </si>
  <si>
    <t>Thibault</t>
  </si>
  <si>
    <t>cash</t>
  </si>
  <si>
    <t/>
  </si>
  <si>
    <t>Nb de 0</t>
  </si>
  <si>
    <t>DH-412-QB</t>
  </si>
  <si>
    <t>220 chemin du château</t>
  </si>
  <si>
    <t>La Motte de Galaure</t>
  </si>
  <si>
    <t>15AR34868</t>
  </si>
  <si>
    <t>Total :</t>
  </si>
  <si>
    <t>chèques</t>
  </si>
  <si>
    <t>licences</t>
  </si>
  <si>
    <t>Journée</t>
  </si>
  <si>
    <t>La Renarde</t>
  </si>
  <si>
    <t>Roussas</t>
  </si>
  <si>
    <t>15AM06550</t>
  </si>
  <si>
    <t>2 allée des Colibris</t>
  </si>
  <si>
    <t>Jonage</t>
  </si>
  <si>
    <t>2507QS07</t>
  </si>
  <si>
    <t>78 quai Gambetta</t>
  </si>
  <si>
    <t>BX-111-BX</t>
  </si>
  <si>
    <t>17 rue de Lamastre</t>
  </si>
  <si>
    <t>Le Cheylard</t>
  </si>
  <si>
    <t>ED-918-DC</t>
  </si>
  <si>
    <t>42 route de Lamastre</t>
  </si>
  <si>
    <t>Saint Paul</t>
  </si>
  <si>
    <t>EB-884-WW</t>
  </si>
  <si>
    <t>ZA</t>
  </si>
  <si>
    <t>Auvergne</t>
  </si>
  <si>
    <t>Chemin des réservoirs</t>
  </si>
  <si>
    <t>Polignac</t>
  </si>
  <si>
    <t>2015L14C112842</t>
  </si>
  <si>
    <t>DC-200-XC</t>
  </si>
  <si>
    <t>2015L14C112843</t>
  </si>
  <si>
    <t>EE-109-RQ</t>
  </si>
  <si>
    <t>Les Brets</t>
  </si>
  <si>
    <t>Saint Martin de Cluze</t>
  </si>
  <si>
    <t>14AM04709</t>
  </si>
  <si>
    <t>DQ-811-KL</t>
  </si>
  <si>
    <t>8 place Edith Piaf</t>
  </si>
  <si>
    <t>La Talaudière</t>
  </si>
  <si>
    <t>Niveau +
Bi amorto</t>
  </si>
  <si>
    <t>bi</t>
  </si>
  <si>
    <t>Niveau +</t>
  </si>
  <si>
    <t>21ème Trial de Ligue 2017 - Rochepaule</t>
  </si>
  <si>
    <t>OK</t>
  </si>
  <si>
    <t>RATEL</t>
  </si>
  <si>
    <t>Léo</t>
  </si>
  <si>
    <t>DL-192-NG</t>
  </si>
  <si>
    <t>3 rue Paul Emile Victor</t>
  </si>
  <si>
    <t>Vaison la Romaine</t>
  </si>
  <si>
    <t>Ratel</t>
  </si>
  <si>
    <t>EK-485-LY</t>
  </si>
  <si>
    <t>LONDICHE</t>
  </si>
  <si>
    <t>Corentin</t>
  </si>
  <si>
    <t>MC Livradois</t>
  </si>
  <si>
    <t>Les plaines du Chambon</t>
  </si>
  <si>
    <t>Marat</t>
  </si>
  <si>
    <t>2016L14C120326</t>
  </si>
  <si>
    <t>Banque Populaire</t>
  </si>
  <si>
    <t>Londiche</t>
  </si>
  <si>
    <t>Dossier ?</t>
  </si>
  <si>
    <t>Pas payé</t>
  </si>
  <si>
    <t>ROBERTS</t>
  </si>
  <si>
    <t>Jamie</t>
  </si>
  <si>
    <t>ATC St Christophe</t>
  </si>
  <si>
    <t>S1</t>
  </si>
  <si>
    <t>Limousin/Auvergne</t>
  </si>
  <si>
    <t>EL-864-JN</t>
  </si>
  <si>
    <t>Les Rochettes</t>
  </si>
  <si>
    <t>Estandeuil</t>
  </si>
  <si>
    <t>2006L21C030391</t>
  </si>
  <si>
    <t xml:space="preserve">OK </t>
  </si>
  <si>
    <t>DUPLAN</t>
  </si>
  <si>
    <t>Lilot Team Trial</t>
  </si>
  <si>
    <t>EC-122-ZH</t>
  </si>
  <si>
    <t>145 chemin de la Madone</t>
  </si>
  <si>
    <t>Leyrieu</t>
  </si>
  <si>
    <t>2016L30G0024</t>
  </si>
  <si>
    <t>Duplan</t>
  </si>
  <si>
    <t>RENOUX</t>
  </si>
  <si>
    <t>MC YZEURE</t>
  </si>
  <si>
    <t>DZ-688-TF</t>
  </si>
  <si>
    <t>16 rue de la croix de fer</t>
  </si>
  <si>
    <t>Pessat Villeneuve</t>
  </si>
  <si>
    <t>16AG24896</t>
  </si>
  <si>
    <t>Renoux</t>
  </si>
  <si>
    <t>POUZOUX</t>
  </si>
  <si>
    <t>Bertrand</t>
  </si>
  <si>
    <t>?</t>
  </si>
  <si>
    <t>321191-0496</t>
  </si>
  <si>
    <t>CZ-562-LY</t>
  </si>
  <si>
    <t>34 ter rue Dr Eugène Phélip</t>
  </si>
  <si>
    <t>Puy Guillaume</t>
  </si>
  <si>
    <t>Pouzoux</t>
  </si>
  <si>
    <t>GUERREIRO</t>
  </si>
  <si>
    <t>Théo</t>
  </si>
  <si>
    <t>MC Montluçon</t>
  </si>
  <si>
    <t>Honda</t>
  </si>
  <si>
    <t>DQ-763-AF</t>
  </si>
  <si>
    <t>52 Route de Montluçon</t>
  </si>
  <si>
    <t>Quinssaignes</t>
  </si>
  <si>
    <t>2012L14C080655</t>
  </si>
  <si>
    <t>Mecasport</t>
  </si>
  <si>
    <t>CAMUS</t>
  </si>
  <si>
    <t>TCC</t>
  </si>
  <si>
    <t>EE-164-GH</t>
  </si>
  <si>
    <t>5 allées des Asphodèles</t>
  </si>
  <si>
    <t>Veyre Monton</t>
  </si>
  <si>
    <t>Camus</t>
  </si>
  <si>
    <t>FIALLON</t>
  </si>
  <si>
    <t>Christophe</t>
  </si>
  <si>
    <t>Diois Sport TT</t>
  </si>
  <si>
    <t>EF-060-WR</t>
  </si>
  <si>
    <t>18c route de Crest</t>
  </si>
  <si>
    <t>Beaufort sur Gervanne</t>
  </si>
  <si>
    <t>Fialllon</t>
  </si>
  <si>
    <t>GROSMOND</t>
  </si>
  <si>
    <t>Xavier</t>
  </si>
  <si>
    <t>MRC</t>
  </si>
  <si>
    <t>EH-528-VM</t>
  </si>
  <si>
    <t>30 rue Emile Zola</t>
  </si>
  <si>
    <t>Grosmond</t>
  </si>
  <si>
    <t>DOMINGUEZ -LLACER</t>
  </si>
  <si>
    <t>Raphaël</t>
  </si>
  <si>
    <t>BEAMISH</t>
  </si>
  <si>
    <t>S4+</t>
  </si>
  <si>
    <t>MAT</t>
  </si>
  <si>
    <t>DV-081-DM</t>
  </si>
  <si>
    <t>1 chemin Traforêt</t>
  </si>
  <si>
    <t>St Maurice de Gourdans</t>
  </si>
  <si>
    <t>Domingez</t>
  </si>
  <si>
    <t>ENCUENTRA</t>
  </si>
  <si>
    <t>Alix</t>
  </si>
  <si>
    <t>21 rue du Menhir</t>
  </si>
  <si>
    <t>Givarlais</t>
  </si>
  <si>
    <t>17A040304</t>
  </si>
  <si>
    <t>Encuentra</t>
  </si>
  <si>
    <t>DIAZ</t>
  </si>
  <si>
    <t>Cyril</t>
  </si>
  <si>
    <t>Trollsports Trial</t>
  </si>
  <si>
    <t>DC-023-CP</t>
  </si>
  <si>
    <t>7 rue Diderot</t>
  </si>
  <si>
    <t>Venissieux</t>
  </si>
  <si>
    <t>DARVE</t>
  </si>
  <si>
    <t>Vertigo</t>
  </si>
  <si>
    <t>EH-403-VQ</t>
  </si>
  <si>
    <t>559 Route de Preydières</t>
  </si>
  <si>
    <t>Vaulnaveys le bas</t>
  </si>
  <si>
    <t>TRS ONE</t>
  </si>
  <si>
    <t>EL400-MY</t>
  </si>
  <si>
    <t>A750952100104</t>
  </si>
  <si>
    <t>GRAYEL</t>
  </si>
  <si>
    <t>Anthony</t>
  </si>
  <si>
    <t>AMPR Panissière</t>
  </si>
  <si>
    <t>DT-48-VA</t>
  </si>
  <si>
    <t>rue Danton</t>
  </si>
  <si>
    <t>Bussières</t>
  </si>
  <si>
    <t>Bergeron</t>
  </si>
  <si>
    <t>Rochepaule</t>
  </si>
  <si>
    <t>Gratuit</t>
  </si>
  <si>
    <t>Guy</t>
  </si>
  <si>
    <t>Lyonnais</t>
  </si>
  <si>
    <t>MAT2</t>
  </si>
  <si>
    <t>BP-599-V2</t>
  </si>
  <si>
    <t>28 av Paul Barrue</t>
  </si>
  <si>
    <t>Chassieu</t>
  </si>
  <si>
    <t>15AW59079</t>
  </si>
  <si>
    <t>CATANESE</t>
  </si>
  <si>
    <t>Claude</t>
  </si>
  <si>
    <t>TC Jonase</t>
  </si>
  <si>
    <t>519 AEG 69</t>
  </si>
  <si>
    <t>16 allée des Epinettes</t>
  </si>
  <si>
    <t>Sathonay Village</t>
  </si>
  <si>
    <t>OK Gratuit</t>
  </si>
  <si>
    <t>Ok</t>
  </si>
  <si>
    <t>GAUTHERON</t>
  </si>
  <si>
    <t>MC Yveuve</t>
  </si>
  <si>
    <t>DEBARD</t>
  </si>
  <si>
    <t>DECROIX</t>
  </si>
  <si>
    <t>MC Bas en Basset</t>
  </si>
  <si>
    <t>HJ3C</t>
  </si>
  <si>
    <t>MINIME</t>
  </si>
  <si>
    <t>GENEVEY</t>
  </si>
  <si>
    <t>Sherco</t>
  </si>
  <si>
    <t>MICHEL</t>
  </si>
  <si>
    <t>Valérian</t>
  </si>
  <si>
    <t>GAGLIARDINI</t>
  </si>
  <si>
    <t>Jules</t>
  </si>
  <si>
    <t>ROUTIN</t>
  </si>
  <si>
    <t>DUGNAS</t>
  </si>
  <si>
    <t>Laurence</t>
  </si>
  <si>
    <t>Trial Club Clermontois</t>
  </si>
  <si>
    <t>Féminine</t>
  </si>
  <si>
    <t>FAURE</t>
  </si>
  <si>
    <t>Didier</t>
  </si>
  <si>
    <t>ESTELLE</t>
  </si>
  <si>
    <t>DSTT</t>
  </si>
  <si>
    <t>BONNAUD</t>
  </si>
  <si>
    <t>Marcel</t>
  </si>
  <si>
    <t>CURCIO</t>
  </si>
  <si>
    <t>Joris</t>
  </si>
  <si>
    <t>LANIEL</t>
  </si>
  <si>
    <t>Guillaume</t>
  </si>
  <si>
    <t>LEMERCERIE</t>
  </si>
  <si>
    <t>CM Beaujolais</t>
  </si>
  <si>
    <t>MARCEL</t>
  </si>
  <si>
    <t>Félix</t>
  </si>
  <si>
    <t>VERCASSON</t>
  </si>
  <si>
    <t>MOULARD</t>
  </si>
  <si>
    <t>Gilbert</t>
  </si>
  <si>
    <t>ROYON</t>
  </si>
  <si>
    <t>Yann</t>
  </si>
  <si>
    <t>MEYER</t>
  </si>
  <si>
    <t>Lambert</t>
  </si>
  <si>
    <t>SALIQUE</t>
  </si>
  <si>
    <t>SERVONNET</t>
  </si>
  <si>
    <t>Denis</t>
  </si>
  <si>
    <t>GEORGY</t>
  </si>
  <si>
    <t>Marc</t>
  </si>
  <si>
    <t>CIOCCOLINI</t>
  </si>
  <si>
    <t>DE TUONI</t>
  </si>
  <si>
    <t>Fireball</t>
  </si>
  <si>
    <t>Norbert</t>
  </si>
  <si>
    <t>GIROUD</t>
  </si>
  <si>
    <t>CO773-Roannais</t>
  </si>
  <si>
    <t>NCB</t>
  </si>
  <si>
    <t>MARSENS</t>
  </si>
  <si>
    <t>André</t>
  </si>
  <si>
    <t>MIDALI</t>
  </si>
  <si>
    <t>Frédéric</t>
  </si>
  <si>
    <t>RAVET</t>
  </si>
  <si>
    <t>BARBE</t>
  </si>
  <si>
    <t>DHERBEY</t>
  </si>
  <si>
    <t>Tristan</t>
  </si>
  <si>
    <t>Mathias</t>
  </si>
  <si>
    <t>WEGL</t>
  </si>
  <si>
    <t>Jean</t>
  </si>
  <si>
    <t>MEHU</t>
  </si>
  <si>
    <t>Paul</t>
  </si>
  <si>
    <t>RODON-RICHARD</t>
  </si>
  <si>
    <t>(Plusieurs éléments)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</si>
</sst>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#&quot; &quot;##&quot; &quot;##&quot; &quot;##&quot; &quot;##"/>
    <numFmt numFmtId="165" formatCode="_-* #,##0.0\ _€_-;\-* #,##0.0\ _€_-;_-* &quot;-&quot;??\ _€_-;_-@_-"/>
    <numFmt numFmtId="166" formatCode=";;;"/>
    <numFmt numFmtId="167" formatCode="00000"/>
    <numFmt numFmtId="168" formatCode="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name val="MS Sans Serif"/>
      <family val="2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theme="6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name val="MS Sans Serif"/>
      <family val="2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scheme val="minor"/>
    </font>
    <font>
      <sz val="8"/>
      <color theme="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8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65" fontId="0" fillId="0" borderId="1" xfId="1" applyNumberFormat="1" applyFont="1" applyBorder="1"/>
    <xf numFmtId="0" fontId="5" fillId="0" borderId="1" xfId="0" applyFont="1" applyBorder="1"/>
    <xf numFmtId="164" fontId="7" fillId="0" borderId="1" xfId="2" applyNumberFormat="1" applyFont="1" applyBorder="1"/>
    <xf numFmtId="0" fontId="0" fillId="0" borderId="0" xfId="0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pivotButton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4" fontId="0" fillId="0" borderId="0" xfId="3" applyFont="1"/>
    <xf numFmtId="44" fontId="11" fillId="7" borderId="1" xfId="3" applyFont="1" applyFill="1" applyBorder="1" applyAlignment="1">
      <alignment horizontal="center" vertical="center" wrapText="1"/>
    </xf>
    <xf numFmtId="44" fontId="0" fillId="0" borderId="1" xfId="3" applyFont="1" applyBorder="1"/>
    <xf numFmtId="0" fontId="0" fillId="0" borderId="13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14" fontId="0" fillId="8" borderId="1" xfId="0" applyNumberFormat="1" applyFill="1" applyBorder="1"/>
    <xf numFmtId="165" fontId="0" fillId="8" borderId="1" xfId="1" applyNumberFormat="1" applyFont="1" applyFill="1" applyBorder="1"/>
    <xf numFmtId="164" fontId="0" fillId="8" borderId="1" xfId="0" applyNumberFormat="1" applyFill="1" applyBorder="1"/>
    <xf numFmtId="164" fontId="7" fillId="8" borderId="1" xfId="2" applyNumberFormat="1" applyFont="1" applyFill="1" applyBorder="1"/>
    <xf numFmtId="0" fontId="5" fillId="8" borderId="1" xfId="0" applyFont="1" applyFill="1" applyBorder="1"/>
    <xf numFmtId="0" fontId="0" fillId="8" borderId="0" xfId="0" applyFill="1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2" fillId="0" borderId="0" xfId="0" applyFont="1" applyProtection="1"/>
    <xf numFmtId="0" fontId="2" fillId="3" borderId="1" xfId="0" applyFont="1" applyFill="1" applyBorder="1" applyProtection="1"/>
    <xf numFmtId="0" fontId="0" fillId="3" borderId="1" xfId="0" applyFill="1" applyBorder="1" applyProtection="1"/>
    <xf numFmtId="0" fontId="2" fillId="3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13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left" vertical="center"/>
    </xf>
    <xf numFmtId="0" fontId="0" fillId="2" borderId="1" xfId="0" applyFill="1" applyBorder="1" applyProtection="1"/>
    <xf numFmtId="0" fontId="0" fillId="0" borderId="1" xfId="0" applyFill="1" applyBorder="1" applyProtection="1"/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7" fontId="0" fillId="0" borderId="1" xfId="0" applyNumberFormat="1" applyBorder="1"/>
    <xf numFmtId="167" fontId="0" fillId="8" borderId="1" xfId="0" applyNumberFormat="1" applyFill="1" applyBorder="1"/>
    <xf numFmtId="0" fontId="0" fillId="0" borderId="27" xfId="0" applyNumberFormat="1" applyFill="1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0" fontId="0" fillId="0" borderId="26" xfId="0" applyNumberForma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5" fillId="8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8" borderId="1" xfId="0" applyNumberFormat="1" applyFont="1" applyFill="1" applyBorder="1" applyAlignment="1">
      <alignment horizontal="center"/>
    </xf>
    <xf numFmtId="1" fontId="10" fillId="0" borderId="1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0" fillId="0" borderId="7" xfId="0" pivotButton="1" applyBorder="1" applyAlignment="1">
      <alignment horizontal="center" vertical="center"/>
    </xf>
    <xf numFmtId="44" fontId="11" fillId="4" borderId="1" xfId="3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/>
    </xf>
    <xf numFmtId="0" fontId="10" fillId="8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0" fillId="4" borderId="9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10" fillId="0" borderId="1" xfId="0" pivotButton="1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0" borderId="28" xfId="0" applyBorder="1"/>
    <xf numFmtId="0" fontId="0" fillId="0" borderId="1" xfId="0" applyNumberFormat="1" applyBorder="1"/>
    <xf numFmtId="0" fontId="2" fillId="0" borderId="3" xfId="0" applyFont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4" xfId="0" applyBorder="1"/>
    <xf numFmtId="0" fontId="0" fillId="0" borderId="3" xfId="0" applyBorder="1"/>
    <xf numFmtId="43" fontId="2" fillId="0" borderId="0" xfId="1" applyFont="1"/>
    <xf numFmtId="0" fontId="0" fillId="2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0" fillId="5" borderId="1" xfId="0" applyFont="1" applyFill="1" applyBorder="1"/>
    <xf numFmtId="0" fontId="0" fillId="5" borderId="24" xfId="0" applyFill="1" applyBorder="1"/>
    <xf numFmtId="0" fontId="0" fillId="5" borderId="0" xfId="0" applyFill="1" applyBorder="1"/>
    <xf numFmtId="0" fontId="0" fillId="5" borderId="9" xfId="0" applyFill="1" applyBorder="1"/>
    <xf numFmtId="0" fontId="0" fillId="5" borderId="28" xfId="0" applyFill="1" applyBorder="1"/>
    <xf numFmtId="0" fontId="14" fillId="6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4" xfId="0" applyFill="1" applyBorder="1"/>
    <xf numFmtId="0" fontId="10" fillId="5" borderId="3" xfId="0" applyFont="1" applyFill="1" applyBorder="1"/>
    <xf numFmtId="0" fontId="0" fillId="2" borderId="0" xfId="0" applyFill="1"/>
    <xf numFmtId="0" fontId="5" fillId="0" borderId="0" xfId="0" applyFont="1"/>
    <xf numFmtId="0" fontId="13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3" borderId="3" xfId="0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5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9" fillId="9" borderId="1" xfId="0" applyFont="1" applyFill="1" applyBorder="1" applyAlignment="1">
      <alignment horizontal="center"/>
    </xf>
    <xf numFmtId="0" fontId="5" fillId="0" borderId="0" xfId="0" applyFont="1" applyProtection="1"/>
    <xf numFmtId="0" fontId="5" fillId="2" borderId="1" xfId="0" applyFont="1" applyFill="1" applyBorder="1" applyProtection="1"/>
    <xf numFmtId="0" fontId="5" fillId="0" borderId="1" xfId="0" applyFont="1" applyFill="1" applyBorder="1" applyProtection="1"/>
    <xf numFmtId="0" fontId="0" fillId="0" borderId="0" xfId="0" pivotButton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0" fillId="3" borderId="15" xfId="0" applyNumberFormat="1" applyFill="1" applyBorder="1" applyAlignment="1">
      <alignment horizontal="center"/>
    </xf>
    <xf numFmtId="0" fontId="0" fillId="3" borderId="17" xfId="0" applyNumberFormat="1" applyFill="1" applyBorder="1" applyAlignment="1">
      <alignment horizontal="center"/>
    </xf>
    <xf numFmtId="0" fontId="0" fillId="3" borderId="18" xfId="0" applyNumberFormat="1" applyFill="1" applyBorder="1" applyAlignment="1">
      <alignment horizontal="center"/>
    </xf>
    <xf numFmtId="0" fontId="0" fillId="8" borderId="1" xfId="0" applyNumberFormat="1" applyFill="1" applyBorder="1" applyAlignment="1">
      <alignment horizontal="center"/>
    </xf>
    <xf numFmtId="0" fontId="0" fillId="8" borderId="18" xfId="0" applyNumberForma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>
      <alignment horizontal="center"/>
    </xf>
    <xf numFmtId="0" fontId="0" fillId="4" borderId="18" xfId="0" applyNumberForma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10" borderId="0" xfId="0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/>
    </xf>
    <xf numFmtId="0" fontId="18" fillId="0" borderId="21" xfId="0" applyFont="1" applyBorder="1" applyAlignment="1">
      <alignment horizontal="left"/>
    </xf>
    <xf numFmtId="0" fontId="0" fillId="0" borderId="22" xfId="0" applyBorder="1"/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3" borderId="12" xfId="0" applyNumberForma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8" borderId="13" xfId="0" applyNumberFormat="1" applyFill="1" applyBorder="1" applyAlignment="1">
      <alignment horizontal="center"/>
    </xf>
    <xf numFmtId="0" fontId="0" fillId="4" borderId="13" xfId="0" applyNumberForma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/>
    </xf>
    <xf numFmtId="0" fontId="10" fillId="0" borderId="29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Fill="1" applyBorder="1" applyAlignment="1">
      <alignment vertical="center"/>
    </xf>
    <xf numFmtId="0" fontId="10" fillId="0" borderId="0" xfId="0" pivotButton="1" applyFont="1" applyAlignment="1">
      <alignment horizontal="center" vertical="center"/>
    </xf>
    <xf numFmtId="0" fontId="0" fillId="0" borderId="23" xfId="0" applyFont="1" applyBorder="1" applyAlignment="1">
      <alignment horizontal="left"/>
    </xf>
    <xf numFmtId="0" fontId="10" fillId="0" borderId="14" xfId="0" applyFont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/>
    </xf>
    <xf numFmtId="0" fontId="16" fillId="0" borderId="15" xfId="0" applyNumberFormat="1" applyFont="1" applyFill="1" applyBorder="1" applyAlignment="1">
      <alignment horizontal="center"/>
    </xf>
    <xf numFmtId="0" fontId="16" fillId="0" borderId="17" xfId="0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/>
    </xf>
    <xf numFmtId="0" fontId="2" fillId="3" borderId="14" xfId="0" applyNumberFormat="1" applyFont="1" applyFill="1" applyBorder="1" applyAlignment="1">
      <alignment horizontal="center"/>
    </xf>
    <xf numFmtId="0" fontId="2" fillId="3" borderId="16" xfId="0" applyNumberFormat="1" applyFont="1" applyFill="1" applyBorder="1" applyAlignment="1">
      <alignment horizontal="center"/>
    </xf>
    <xf numFmtId="0" fontId="2" fillId="3" borderId="19" xfId="0" applyNumberFormat="1" applyFont="1" applyFill="1" applyBorder="1" applyAlignment="1">
      <alignment horizontal="center"/>
    </xf>
    <xf numFmtId="0" fontId="2" fillId="8" borderId="14" xfId="0" applyNumberFormat="1" applyFont="1" applyFill="1" applyBorder="1" applyAlignment="1">
      <alignment horizontal="center"/>
    </xf>
    <xf numFmtId="0" fontId="2" fillId="8" borderId="16" xfId="0" applyNumberFormat="1" applyFont="1" applyFill="1" applyBorder="1" applyAlignment="1">
      <alignment horizontal="center"/>
    </xf>
    <xf numFmtId="0" fontId="2" fillId="8" borderId="19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/>
    </xf>
    <xf numFmtId="0" fontId="2" fillId="4" borderId="16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9" xfId="0" pivotButton="1" applyFont="1" applyBorder="1" applyAlignment="1">
      <alignment horizontal="left" vertical="center"/>
    </xf>
    <xf numFmtId="0" fontId="2" fillId="0" borderId="3" xfId="0" pivotButton="1" applyFont="1" applyBorder="1" applyAlignment="1">
      <alignment horizontal="left" vertical="center" wrapText="1"/>
    </xf>
    <xf numFmtId="0" fontId="5" fillId="0" borderId="0" xfId="0" applyFont="1" applyBorder="1" applyAlignment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left"/>
    </xf>
    <xf numFmtId="0" fontId="10" fillId="0" borderId="20" xfId="0" pivotButton="1" applyFont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vertical="center"/>
    </xf>
    <xf numFmtId="0" fontId="0" fillId="0" borderId="0" xfId="0" pivotButton="1" applyBorder="1"/>
    <xf numFmtId="0" fontId="5" fillId="0" borderId="28" xfId="0" applyFont="1" applyBorder="1" applyAlignment="1">
      <alignment horizontal="left"/>
    </xf>
    <xf numFmtId="0" fontId="0" fillId="0" borderId="31" xfId="0" applyFill="1" applyBorder="1" applyAlignment="1">
      <alignment horizontal="center"/>
    </xf>
    <xf numFmtId="0" fontId="10" fillId="8" borderId="1" xfId="0" applyFont="1" applyFill="1" applyBorder="1"/>
    <xf numFmtId="0" fontId="10" fillId="0" borderId="1" xfId="0" applyFont="1" applyBorder="1"/>
    <xf numFmtId="166" fontId="16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/>
    <xf numFmtId="0" fontId="12" fillId="0" borderId="22" xfId="0" applyFont="1" applyBorder="1" applyAlignment="1"/>
    <xf numFmtId="44" fontId="0" fillId="0" borderId="0" xfId="0" applyNumberFormat="1"/>
    <xf numFmtId="0" fontId="2" fillId="0" borderId="0" xfId="0" applyFont="1" applyAlignment="1">
      <alignment horizontal="center"/>
    </xf>
    <xf numFmtId="0" fontId="10" fillId="0" borderId="27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0" fillId="0" borderId="0" xfId="0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1" xfId="3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4" fontId="2" fillId="0" borderId="1" xfId="3" applyFont="1" applyBorder="1"/>
    <xf numFmtId="168" fontId="0" fillId="8" borderId="1" xfId="0" applyNumberFormat="1" applyFill="1" applyBorder="1"/>
    <xf numFmtId="168" fontId="0" fillId="0" borderId="0" xfId="0" applyNumberFormat="1"/>
    <xf numFmtId="168" fontId="0" fillId="0" borderId="0" xfId="0" applyNumberFormat="1" applyFill="1" applyBorder="1"/>
    <xf numFmtId="168" fontId="3" fillId="3" borderId="1" xfId="0" applyNumberFormat="1" applyFont="1" applyFill="1" applyBorder="1" applyAlignment="1">
      <alignment horizontal="center"/>
    </xf>
    <xf numFmtId="168" fontId="0" fillId="0" borderId="1" xfId="0" applyNumberFormat="1" applyBorder="1"/>
    <xf numFmtId="0" fontId="0" fillId="8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center" wrapText="1"/>
    </xf>
    <xf numFmtId="44" fontId="0" fillId="8" borderId="1" xfId="3" applyFont="1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0" fillId="0" borderId="0" xfId="0" applyFont="1" applyBorder="1"/>
    <xf numFmtId="0" fontId="0" fillId="0" borderId="0" xfId="0" applyBorder="1" applyAlignment="1">
      <alignment horizontal="left"/>
    </xf>
    <xf numFmtId="168" fontId="0" fillId="0" borderId="0" xfId="0" applyNumberFormat="1" applyBorder="1"/>
    <xf numFmtId="14" fontId="0" fillId="0" borderId="0" xfId="0" applyNumberFormat="1" applyBorder="1"/>
    <xf numFmtId="165" fontId="0" fillId="0" borderId="2" xfId="1" applyNumberFormat="1" applyFont="1" applyBorder="1"/>
    <xf numFmtId="164" fontId="0" fillId="0" borderId="2" xfId="0" applyNumberFormat="1" applyBorder="1"/>
    <xf numFmtId="164" fontId="7" fillId="0" borderId="0" xfId="2" applyNumberFormat="1" applyFont="1" applyBorder="1"/>
    <xf numFmtId="0" fontId="5" fillId="0" borderId="2" xfId="0" applyFont="1" applyBorder="1"/>
    <xf numFmtId="167" fontId="0" fillId="0" borderId="2" xfId="0" applyNumberFormat="1" applyBorder="1"/>
    <xf numFmtId="1" fontId="10" fillId="0" borderId="0" xfId="1" applyNumberFormat="1" applyFont="1" applyBorder="1" applyAlignment="1">
      <alignment horizontal="center"/>
    </xf>
    <xf numFmtId="44" fontId="0" fillId="0" borderId="0" xfId="3" applyFont="1" applyBorder="1"/>
    <xf numFmtId="0" fontId="21" fillId="0" borderId="4" xfId="0" pivotButton="1" applyFont="1" applyBorder="1" applyAlignment="1">
      <alignment horizontal="center" vertical="center" wrapText="1"/>
    </xf>
    <xf numFmtId="0" fontId="22" fillId="0" borderId="0" xfId="0" pivotButton="1" applyFont="1" applyAlignment="1">
      <alignment vertical="center"/>
    </xf>
    <xf numFmtId="0" fontId="0" fillId="8" borderId="2" xfId="0" applyFill="1" applyBorder="1" applyAlignment="1">
      <alignment horizontal="center"/>
    </xf>
    <xf numFmtId="0" fontId="0" fillId="8" borderId="2" xfId="0" applyFill="1" applyBorder="1"/>
    <xf numFmtId="0" fontId="0" fillId="8" borderId="0" xfId="0" applyFill="1" applyBorder="1"/>
    <xf numFmtId="165" fontId="0" fillId="8" borderId="2" xfId="1" applyNumberFormat="1" applyFont="1" applyFill="1" applyBorder="1"/>
    <xf numFmtId="164" fontId="0" fillId="8" borderId="2" xfId="0" applyNumberFormat="1" applyFill="1" applyBorder="1"/>
    <xf numFmtId="0" fontId="5" fillId="8" borderId="2" xfId="0" applyFont="1" applyFill="1" applyBorder="1"/>
    <xf numFmtId="167" fontId="0" fillId="8" borderId="2" xfId="0" applyNumberFormat="1" applyFill="1" applyBorder="1"/>
    <xf numFmtId="0" fontId="10" fillId="8" borderId="0" xfId="0" applyFont="1" applyFill="1" applyBorder="1" applyAlignment="1">
      <alignment horizontal="left"/>
    </xf>
    <xf numFmtId="0" fontId="10" fillId="8" borderId="0" xfId="0" applyFont="1" applyFill="1" applyBorder="1"/>
    <xf numFmtId="0" fontId="0" fillId="8" borderId="0" xfId="0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168" fontId="0" fillId="8" borderId="0" xfId="0" applyNumberFormat="1" applyFill="1" applyBorder="1"/>
    <xf numFmtId="14" fontId="0" fillId="8" borderId="0" xfId="0" applyNumberFormat="1" applyFill="1" applyBorder="1"/>
    <xf numFmtId="164" fontId="7" fillId="8" borderId="0" xfId="2" applyNumberFormat="1" applyFont="1" applyFill="1" applyBorder="1"/>
    <xf numFmtId="0" fontId="5" fillId="8" borderId="0" xfId="0" applyFont="1" applyFill="1" applyBorder="1" applyAlignment="1">
      <alignment horizontal="center"/>
    </xf>
    <xf numFmtId="1" fontId="10" fillId="8" borderId="0" xfId="0" applyNumberFormat="1" applyFont="1" applyFill="1" applyBorder="1" applyAlignment="1">
      <alignment horizontal="center"/>
    </xf>
    <xf numFmtId="44" fontId="0" fillId="8" borderId="0" xfId="3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165" fontId="0" fillId="8" borderId="0" xfId="1" applyNumberFormat="1" applyFont="1" applyFill="1" applyBorder="1"/>
    <xf numFmtId="164" fontId="0" fillId="8" borderId="0" xfId="0" applyNumberFormat="1" applyFill="1" applyBorder="1"/>
    <xf numFmtId="0" fontId="5" fillId="8" borderId="0" xfId="0" applyFont="1" applyFill="1" applyBorder="1"/>
    <xf numFmtId="167" fontId="0" fillId="8" borderId="0" xfId="0" applyNumberFormat="1" applyFill="1" applyBorder="1"/>
    <xf numFmtId="0" fontId="10" fillId="0" borderId="0" xfId="0" applyFont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166" fontId="0" fillId="0" borderId="0" xfId="0" applyNumberFormat="1" applyBorder="1" applyAlignment="1">
      <alignment horizontal="left"/>
    </xf>
    <xf numFmtId="166" fontId="0" fillId="0" borderId="0" xfId="0" applyNumberFormat="1" applyFill="1" applyBorder="1" applyAlignment="1">
      <alignment horizontal="left"/>
    </xf>
    <xf numFmtId="166" fontId="16" fillId="0" borderId="0" xfId="0" applyNumberFormat="1" applyFont="1" applyBorder="1" applyAlignment="1">
      <alignment horizontal="left" wrapText="1"/>
    </xf>
    <xf numFmtId="0" fontId="0" fillId="0" borderId="1" xfId="0" pivotButton="1" applyBorder="1" applyAlignment="1">
      <alignment horizontal="left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wrapText="1"/>
    </xf>
    <xf numFmtId="0" fontId="2" fillId="12" borderId="22" xfId="0" applyFont="1" applyFill="1" applyBorder="1" applyAlignment="1">
      <alignment horizontal="center" wrapText="1"/>
    </xf>
    <xf numFmtId="0" fontId="2" fillId="12" borderId="23" xfId="0" applyFont="1" applyFill="1" applyBorder="1" applyAlignment="1">
      <alignment horizontal="center" wrapText="1"/>
    </xf>
    <xf numFmtId="0" fontId="15" fillId="11" borderId="21" xfId="0" applyFont="1" applyFill="1" applyBorder="1" applyAlignment="1" applyProtection="1">
      <alignment horizontal="center" vertical="center"/>
    </xf>
    <xf numFmtId="0" fontId="15" fillId="11" borderId="22" xfId="0" applyFont="1" applyFill="1" applyBorder="1" applyAlignment="1" applyProtection="1">
      <alignment horizontal="center" vertical="center"/>
    </xf>
    <xf numFmtId="0" fontId="15" fillId="11" borderId="23" xfId="0" applyFont="1" applyFill="1" applyBorder="1" applyAlignment="1" applyProtection="1">
      <alignment horizontal="center" vertical="center"/>
    </xf>
  </cellXfs>
  <cellStyles count="4">
    <cellStyle name="Lien hypertexte" xfId="2" builtinId="8"/>
    <cellStyle name="Milliers" xfId="1" builtinId="3"/>
    <cellStyle name="Monétaire" xfId="3" builtinId="4"/>
    <cellStyle name="Normal" xfId="0" builtinId="0"/>
  </cellStyles>
  <dxfs count="844">
    <dxf>
      <font>
        <color auto="1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gradientFill degree="90">
          <stop position="0">
            <color rgb="FFFFFF00"/>
          </stop>
          <stop position="1">
            <color rgb="FF00B050"/>
          </stop>
        </gradientFill>
      </fill>
    </dxf>
    <dxf>
      <fill>
        <patternFill patternType="gray0625"/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gradientFill degree="90">
          <stop position="0">
            <color rgb="FFFFFF00"/>
          </stop>
          <stop position="1">
            <color rgb="FF00B050"/>
          </stop>
        </gradientFill>
      </fill>
    </dxf>
    <dxf>
      <fill>
        <patternFill patternType="gray0625"/>
      </fill>
    </dxf>
    <dxf>
      <fill>
        <patternFill>
          <bgColor theme="6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gradientFill degree="90">
          <stop position="0">
            <color rgb="FFFFFF00"/>
          </stop>
          <stop position="1">
            <color rgb="FF00B050"/>
          </stop>
        </gradientFill>
      </fill>
    </dxf>
    <dxf>
      <fill>
        <patternFill patternType="gray0625"/>
      </fill>
    </dxf>
    <dxf>
      <fill>
        <patternFill>
          <bgColor theme="6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gradientFill degree="90">
          <stop position="0">
            <color rgb="FFFFFF00"/>
          </stop>
          <stop position="1">
            <color rgb="FF00B050"/>
          </stop>
        </gradientFill>
      </fill>
    </dxf>
    <dxf>
      <fill>
        <patternFill patternType="gray0625"/>
      </fill>
    </dxf>
    <dxf>
      <fill>
        <patternFill>
          <bgColor theme="6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gradientFill degree="90">
          <stop position="0">
            <color rgb="FFFFFF00"/>
          </stop>
          <stop position="1">
            <color rgb="FF00B050"/>
          </stop>
        </gradientFill>
      </fill>
    </dxf>
    <dxf>
      <fill>
        <patternFill patternType="gray0625"/>
      </fill>
    </dxf>
    <dxf>
      <fill>
        <patternFill>
          <bgColor theme="6" tint="0.59996337778862885"/>
        </patternFill>
      </fill>
    </dxf>
    <dxf>
      <font>
        <b/>
        <i val="0"/>
        <color rgb="FFC00000"/>
      </font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gradientFill degree="90">
          <stop position="0">
            <color rgb="FFFFFF00"/>
          </stop>
          <stop position="1">
            <color rgb="FF00B050"/>
          </stop>
        </gradient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gradientFill degree="90">
          <stop position="0">
            <color rgb="FFFFFF00"/>
          </stop>
          <stop position="1">
            <color rgb="FF00B050"/>
          </stop>
        </gradient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gradientFill degree="90">
          <stop position="0">
            <color rgb="FFFFFF00"/>
          </stop>
          <stop position="1">
            <color rgb="FF00B050"/>
          </stop>
        </gradient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gradientFill degree="90">
          <stop position="0">
            <color rgb="FFFFFF00"/>
          </stop>
          <stop position="1">
            <color rgb="FF00B050"/>
          </stop>
        </gradient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gradientFill degree="90">
          <stop position="0">
            <color rgb="FFFFFF00"/>
          </stop>
          <stop position="1">
            <color rgb="FF00B050"/>
          </stop>
        </gradientFill>
      </fill>
    </dxf>
    <dxf>
      <fill>
        <patternFill patternType="gray0625"/>
      </fill>
    </dxf>
    <dxf>
      <fill>
        <patternFill>
          <bgColor theme="6" tint="0.59996337778862885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alignment horizontal="center" readingOrder="0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right style="thin">
          <color indexed="64"/>
        </right>
        <bottom style="thin">
          <color indexed="64"/>
        </bottom>
      </border>
    </dxf>
    <dxf>
      <font>
        <b val="0"/>
      </font>
    </dxf>
    <dxf>
      <alignment horizont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9"/>
      </font>
    </dxf>
    <dxf>
      <font>
        <sz val="9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right style="thin">
          <color indexed="64"/>
        </right>
        <bottom style="thin">
          <color indexed="64"/>
        </bottom>
      </border>
    </dxf>
    <dxf>
      <font>
        <b val="0"/>
      </font>
    </dxf>
    <dxf>
      <alignment horizont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9"/>
      </font>
    </dxf>
    <dxf>
      <font>
        <sz val="9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font>
        <sz val="8"/>
      </font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alignment horizontal="center" readingOrder="0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right style="thin">
          <color indexed="64"/>
        </right>
        <bottom style="thin">
          <color indexed="64"/>
        </bottom>
      </border>
    </dxf>
    <dxf>
      <font>
        <b val="0"/>
      </font>
    </dxf>
    <dxf>
      <alignment horizont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9"/>
      </font>
    </dxf>
    <dxf>
      <font>
        <sz val="9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border>
        <top style="medium">
          <color indexed="64"/>
        </top>
      </border>
    </dxf>
    <dxf>
      <font>
        <sz val="9"/>
      </font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ill>
        <patternFill>
          <bgColor auto="1"/>
        </patternFill>
      </fill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top style="medium">
          <color indexed="64"/>
        </top>
      </border>
    </dxf>
    <dxf>
      <border>
        <left/>
        <right/>
        <top/>
        <bottom/>
      </border>
    </dxf>
    <dxf>
      <alignment horizontal="left" readingOrder="0"/>
    </dxf>
    <dxf>
      <font>
        <b val="0"/>
      </font>
    </dxf>
    <dxf>
      <alignment horizontal="general" readingOrder="0"/>
    </dxf>
    <dxf>
      <font>
        <b val="0"/>
      </font>
    </dxf>
    <dxf>
      <alignment horizontal="left" readingOrder="0"/>
    </dxf>
    <dxf>
      <alignment horizontal="left" readingOrder="0"/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font>
        <sz val="9"/>
      </font>
    </dxf>
    <dxf>
      <font>
        <b/>
      </font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font>
        <sz val="9"/>
      </font>
    </dxf>
    <dxf>
      <alignment wrapText="1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ont>
        <sz val="9"/>
      </font>
    </dxf>
    <dxf>
      <font>
        <sz val="8"/>
      </font>
    </dxf>
    <dxf>
      <alignment vertical="center" readingOrder="0"/>
    </dxf>
    <dxf>
      <font>
        <sz val="9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6" tint="0.59999389629810485"/>
        </patternFill>
      </fill>
    </dxf>
    <dxf>
      <font>
        <sz val="9"/>
      </font>
      <alignment vertical="center" readingOrder="0"/>
    </dxf>
    <dxf>
      <fill>
        <patternFill patternType="solid">
          <bgColor theme="7" tint="0.79998168889431442"/>
        </patternFill>
      </fill>
    </dxf>
    <dxf>
      <fill>
        <patternFill patternType="solid">
          <bgColor theme="8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center" readingOrder="0"/>
    </dxf>
    <dxf>
      <alignment vertical="center" readingOrder="0"/>
    </dxf>
    <dxf>
      <font>
        <sz val="8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</border>
    </dxf>
    <dxf>
      <font>
        <sz val="9"/>
      </font>
    </dxf>
    <dxf>
      <alignment vertical="center" readingOrder="0"/>
    </dxf>
    <dxf>
      <font>
        <sz val="9"/>
      </font>
    </dxf>
    <dxf>
      <font>
        <sz val="9"/>
      </font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font>
        <sz val="9"/>
      </font>
      <alignment vertical="center" wrapText="1" readingOrder="0"/>
    </dxf>
    <dxf>
      <alignment vertical="center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font>
        <b/>
      </font>
    </dxf>
    <dxf>
      <alignment wrapText="1" readingOrder="0"/>
    </dxf>
    <dxf>
      <font>
        <sz val="9"/>
      </font>
    </dxf>
    <dxf>
      <alignment horizontal="center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right style="thin">
          <color indexed="64"/>
        </right>
        <vertical style="thin">
          <color indexed="64"/>
        </vertic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</border>
    </dxf>
    <dxf>
      <alignment horizontal="left" readingOrder="0"/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border>
        <top style="medium">
          <color indexed="64"/>
        </top>
      </border>
    </dxf>
    <dxf>
      <font>
        <sz val="9"/>
      </font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ill>
        <patternFill>
          <bgColor auto="1"/>
        </patternFill>
      </fill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top style="medium">
          <color indexed="64"/>
        </top>
      </border>
    </dxf>
    <dxf>
      <border>
        <left/>
        <right/>
        <top/>
        <bottom/>
      </border>
    </dxf>
    <dxf>
      <alignment horizontal="left" readingOrder="0"/>
    </dxf>
    <dxf>
      <font>
        <b val="0"/>
      </font>
    </dxf>
    <dxf>
      <alignment horizontal="general" readingOrder="0"/>
    </dxf>
    <dxf>
      <font>
        <b val="0"/>
      </font>
    </dxf>
    <dxf>
      <alignment horizontal="left" readingOrder="0"/>
    </dxf>
    <dxf>
      <alignment horizontal="left" readingOrder="0"/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font>
        <sz val="9"/>
      </font>
    </dxf>
    <dxf>
      <font>
        <b/>
      </font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font>
        <sz val="9"/>
      </font>
    </dxf>
    <dxf>
      <alignment wrapText="1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ont>
        <sz val="9"/>
      </font>
    </dxf>
    <dxf>
      <font>
        <sz val="8"/>
      </font>
    </dxf>
    <dxf>
      <alignment vertical="center" readingOrder="0"/>
    </dxf>
    <dxf>
      <font>
        <sz val="9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6" tint="0.59999389629810485"/>
        </patternFill>
      </fill>
    </dxf>
    <dxf>
      <font>
        <sz val="9"/>
      </font>
      <alignment vertical="center" readingOrder="0"/>
    </dxf>
    <dxf>
      <fill>
        <patternFill patternType="solid">
          <bgColor theme="7" tint="0.79998168889431442"/>
        </patternFill>
      </fill>
    </dxf>
    <dxf>
      <fill>
        <patternFill patternType="solid">
          <bgColor theme="8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center" readingOrder="0"/>
    </dxf>
    <dxf>
      <alignment vertical="center" readingOrder="0"/>
    </dxf>
    <dxf>
      <font>
        <sz val="8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</border>
    </dxf>
    <dxf>
      <font>
        <sz val="9"/>
      </font>
    </dxf>
    <dxf>
      <alignment vertical="center" readingOrder="0"/>
    </dxf>
    <dxf>
      <font>
        <sz val="9"/>
      </font>
    </dxf>
    <dxf>
      <font>
        <sz val="9"/>
      </font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font>
        <sz val="9"/>
      </font>
      <alignment vertical="center" wrapText="1" readingOrder="0"/>
    </dxf>
    <dxf>
      <alignment vertical="center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font>
        <b/>
      </font>
    </dxf>
    <dxf>
      <alignment wrapText="1" readingOrder="0"/>
    </dxf>
    <dxf>
      <font>
        <sz val="9"/>
      </font>
    </dxf>
    <dxf>
      <alignment horizontal="center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right style="thin">
          <color indexed="64"/>
        </right>
        <vertical style="thin">
          <color indexed="64"/>
        </vertic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</border>
    </dxf>
    <dxf>
      <alignment horizontal="left" readingOrder="0"/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border>
        <top style="medium">
          <color indexed="64"/>
        </top>
      </border>
    </dxf>
    <dxf>
      <font>
        <sz val="9"/>
      </font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ill>
        <patternFill>
          <bgColor auto="1"/>
        </patternFill>
      </fill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top style="medium">
          <color indexed="64"/>
        </top>
      </border>
    </dxf>
    <dxf>
      <border>
        <left/>
        <right/>
        <top/>
        <bottom/>
      </border>
    </dxf>
    <dxf>
      <alignment horizontal="left" readingOrder="0"/>
    </dxf>
    <dxf>
      <font>
        <b val="0"/>
      </font>
    </dxf>
    <dxf>
      <alignment horizontal="general" readingOrder="0"/>
    </dxf>
    <dxf>
      <font>
        <b val="0"/>
      </font>
    </dxf>
    <dxf>
      <alignment horizontal="left" readingOrder="0"/>
    </dxf>
    <dxf>
      <alignment horizontal="left" readingOrder="0"/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font>
        <sz val="9"/>
      </font>
    </dxf>
    <dxf>
      <font>
        <b/>
      </font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font>
        <sz val="9"/>
      </font>
    </dxf>
    <dxf>
      <alignment wrapText="1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ont>
        <sz val="9"/>
      </font>
    </dxf>
    <dxf>
      <font>
        <sz val="8"/>
      </font>
    </dxf>
    <dxf>
      <alignment vertical="center" readingOrder="0"/>
    </dxf>
    <dxf>
      <font>
        <sz val="9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6" tint="0.59999389629810485"/>
        </patternFill>
      </fill>
    </dxf>
    <dxf>
      <font>
        <sz val="9"/>
      </font>
      <alignment vertical="center" readingOrder="0"/>
    </dxf>
    <dxf>
      <fill>
        <patternFill patternType="solid">
          <bgColor theme="7" tint="0.79998168889431442"/>
        </patternFill>
      </fill>
    </dxf>
    <dxf>
      <fill>
        <patternFill patternType="solid">
          <bgColor theme="8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center" readingOrder="0"/>
    </dxf>
    <dxf>
      <alignment vertical="center" readingOrder="0"/>
    </dxf>
    <dxf>
      <font>
        <sz val="8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</border>
    </dxf>
    <dxf>
      <font>
        <sz val="9"/>
      </font>
    </dxf>
    <dxf>
      <alignment vertical="center" readingOrder="0"/>
    </dxf>
    <dxf>
      <font>
        <sz val="9"/>
      </font>
    </dxf>
    <dxf>
      <font>
        <sz val="9"/>
      </font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font>
        <sz val="9"/>
      </font>
      <alignment vertical="center" wrapText="1" readingOrder="0"/>
    </dxf>
    <dxf>
      <alignment vertical="center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font>
        <b/>
      </font>
    </dxf>
    <dxf>
      <alignment wrapText="1" readingOrder="0"/>
    </dxf>
    <dxf>
      <font>
        <sz val="9"/>
      </font>
    </dxf>
    <dxf>
      <alignment horizontal="center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right style="thin">
          <color indexed="64"/>
        </right>
        <vertical style="thin">
          <color indexed="64"/>
        </vertic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</border>
    </dxf>
    <dxf>
      <alignment horizontal="left" readingOrder="0"/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numFmt numFmtId="166" formatCode=";;;"/>
    </dxf>
    <dxf>
      <border>
        <top style="medium">
          <color indexed="64"/>
        </top>
      </border>
    </dxf>
    <dxf>
      <font>
        <sz val="9"/>
      </font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ill>
        <patternFill>
          <bgColor auto="1"/>
        </patternFill>
      </fill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top style="medium">
          <color indexed="64"/>
        </top>
      </border>
    </dxf>
    <dxf>
      <border>
        <left/>
        <right/>
        <top/>
        <bottom/>
      </border>
    </dxf>
    <dxf>
      <alignment horizontal="left" readingOrder="0"/>
    </dxf>
    <dxf>
      <font>
        <b val="0"/>
      </font>
    </dxf>
    <dxf>
      <alignment horizontal="general" readingOrder="0"/>
    </dxf>
    <dxf>
      <font>
        <b val="0"/>
      </font>
    </dxf>
    <dxf>
      <alignment horizontal="left" readingOrder="0"/>
    </dxf>
    <dxf>
      <alignment horizontal="left" readingOrder="0"/>
    </dxf>
    <dxf>
      <font>
        <b val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font>
        <sz val="9"/>
      </font>
    </dxf>
    <dxf>
      <font>
        <b/>
      </font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font>
        <sz val="9"/>
      </font>
    </dxf>
    <dxf>
      <alignment wrapText="1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ont>
        <sz val="9"/>
      </font>
    </dxf>
    <dxf>
      <font>
        <sz val="8"/>
      </font>
    </dxf>
    <dxf>
      <alignment vertical="center" readingOrder="0"/>
    </dxf>
    <dxf>
      <font>
        <sz val="9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6" tint="0.59999389629810485"/>
        </patternFill>
      </fill>
    </dxf>
    <dxf>
      <font>
        <sz val="9"/>
      </font>
      <alignment vertical="center" readingOrder="0"/>
    </dxf>
    <dxf>
      <fill>
        <patternFill patternType="solid">
          <bgColor theme="7" tint="0.79998168889431442"/>
        </patternFill>
      </fill>
    </dxf>
    <dxf>
      <fill>
        <patternFill patternType="solid">
          <bgColor theme="8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wrapTex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center" readingOrder="0"/>
    </dxf>
    <dxf>
      <alignment vertical="center" readingOrder="0"/>
    </dxf>
    <dxf>
      <font>
        <sz val="8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</border>
    </dxf>
    <dxf>
      <font>
        <sz val="9"/>
      </font>
    </dxf>
    <dxf>
      <alignment vertical="center" readingOrder="0"/>
    </dxf>
    <dxf>
      <font>
        <sz val="9"/>
      </font>
    </dxf>
    <dxf>
      <font>
        <sz val="9"/>
      </font>
    </dxf>
    <dxf>
      <border>
        <right style="medium">
          <color indexed="64"/>
        </right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font>
        <sz val="9"/>
      </font>
      <alignment vertical="center" wrapText="1" readingOrder="0"/>
    </dxf>
    <dxf>
      <alignment vertical="center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font>
        <b/>
      </font>
    </dxf>
    <dxf>
      <alignment wrapText="1" readingOrder="0"/>
    </dxf>
    <dxf>
      <font>
        <sz val="9"/>
      </font>
    </dxf>
    <dxf>
      <alignment horizontal="center" readingOrder="0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font>
        <sz val="9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right style="thin">
          <color indexed="64"/>
        </right>
        <vertical style="thin">
          <color indexed="64"/>
        </vertic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</border>
    </dxf>
    <dxf>
      <alignment horizontal="left" readingOrder="0"/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</dxfs>
  <tableStyles count="3" defaultTableStyle="TableStyleMedium2" defaultPivotStyle="PivotStyleLight16">
    <tableStyle name="Mon style" table="0" count="2">
      <tableStyleElement type="firstColumn" dxfId="843"/>
      <tableStyleElement type="firstRowStripe" dxfId="842"/>
    </tableStyle>
    <tableStyle name="Style de tableau croisé dynamique 1" table="0" count="3">
      <tableStyleElement type="firstRowStripe" dxfId="841"/>
      <tableStyleElement type="secondRowStripe" dxfId="840"/>
      <tableStyleElement type="pageFieldLabels" dxfId="839"/>
    </tableStyle>
    <tableStyle name="Style de tableau croisé dynamique 2" table="0" count="4">
      <tableStyleElement type="firstHeaderCell" dxfId="838"/>
      <tableStyleElement type="firstSubtotalRow" dxfId="837"/>
      <tableStyleElement type="thirdSubtotalRow" dxfId="836"/>
      <tableStyleElement type="firstRowSubheading" dxfId="8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toClub" refreshedDate="42995.519735995367" createdVersion="4" refreshedVersion="5" minRefreshableVersion="3" recordCount="82">
  <cacheSource type="worksheet">
    <worksheetSource ref="B4:Z810" sheet="BDD"/>
  </cacheSource>
  <cacheFields count="25">
    <cacheField name="NB" numFmtId="0">
      <sharedItems containsString="0" containsBlank="1" containsNumber="1" containsInteger="1" minValue="1" maxValue="153" count="14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1"/>
        <n v="72"/>
        <n v="73"/>
        <n v="74"/>
        <n v="75"/>
        <n v="76"/>
        <n v="77"/>
        <n v="78"/>
        <n v="79"/>
        <n v="80"/>
        <n v="81"/>
        <m/>
        <n v="96" u="1"/>
        <n v="135" u="1"/>
        <n v="121" u="1"/>
        <n v="100" u="1"/>
        <n v="125" u="1"/>
        <n v="104" u="1"/>
        <n v="151" u="1"/>
        <n v="130" u="1"/>
        <n v="83" u="1"/>
        <n v="138" u="1"/>
        <n v="87" u="1"/>
        <n v="112" u="1"/>
        <n v="146" u="1"/>
        <n v="91" u="1"/>
        <n v="116" u="1"/>
        <n v="70" u="1"/>
        <n v="95" u="1"/>
        <n v="133" u="1"/>
        <n v="120" u="1"/>
        <n v="99" u="1"/>
        <n v="141" u="1"/>
        <n v="124" u="1"/>
        <n v="103" u="1"/>
        <n v="149" u="1"/>
        <n v="128" u="1"/>
        <n v="82" u="1"/>
        <n v="136" u="1"/>
        <n v="86" u="1"/>
        <n v="111" u="1"/>
        <n v="144" u="1"/>
        <n v="90" u="1"/>
        <n v="115" u="1"/>
        <n v="152" u="1"/>
        <n v="94" u="1"/>
        <n v="131" u="1"/>
        <n v="119" u="1"/>
        <n v="98" u="1"/>
        <n v="139" u="1"/>
        <n v="123" u="1"/>
        <n v="102" u="1"/>
        <n v="147" u="1"/>
        <n v="127" u="1"/>
        <n v="106" u="1"/>
        <n v="134" u="1"/>
        <n v="85" u="1"/>
        <n v="110" u="1"/>
        <n v="142" u="1"/>
        <n v="89" u="1"/>
        <n v="150" u="1"/>
        <n v="93" u="1"/>
        <n v="129" u="1"/>
        <n v="118" u="1"/>
        <n v="97" u="1"/>
        <n v="137" u="1"/>
        <n v="122" u="1"/>
        <n v="101" u="1"/>
        <n v="145" u="1"/>
        <n v="126" u="1"/>
        <n v="105" u="1"/>
        <n v="153" u="1"/>
        <n v="84" u="1"/>
        <n v="109" u="1"/>
        <n v="140" u="1"/>
        <n v="88" u="1"/>
        <n v="113" u="1"/>
        <n v="148" u="1"/>
        <n v="92" u="1"/>
      </sharedItems>
    </cacheField>
    <cacheField name="Nom" numFmtId="0">
      <sharedItems containsBlank="1" count="194">
        <s v="RATEL"/>
        <s v="SELON"/>
        <s v="THIBAULT"/>
        <s v="LONDICHE"/>
        <s v="ROBERTS"/>
        <s v="GENTON"/>
        <s v="DUPLAN"/>
        <s v="RENOUX"/>
        <s v="POUZOUX"/>
        <s v="GUERREIRO"/>
        <s v="BLANCHOZ"/>
        <s v="CAMUS"/>
        <s v="FIALLON"/>
        <s v="GROSMOND"/>
        <s v="DOMINGUEZ -LLACER"/>
        <s v="ENCUENTRA"/>
        <s v="DIAZ"/>
        <s v="DARVE"/>
        <s v="MERCIER"/>
        <s v="MASSARD"/>
        <s v="GRAYEL"/>
        <s v="PERNEY"/>
        <s v="ARNAUD"/>
        <s v="JAMBON"/>
        <s v="CATANESE"/>
        <s v="BAREL"/>
        <s v="GAUTHERON"/>
        <s v="DEBARD"/>
        <s v="DECROIX"/>
        <s v="GENEVEY"/>
        <s v="SAPET"/>
        <s v="MICHEL"/>
        <s v="GAGLIARDINI"/>
        <s v="ROUTIN"/>
        <s v="GUERIN"/>
        <s v="DUGNAS"/>
        <s v="FAURE"/>
        <s v="ESTELLE"/>
        <s v="BONNAUD"/>
        <s v="AGNOLIN"/>
        <s v="CURCIO"/>
        <s v="JOMARD"/>
        <s v="LANIEL"/>
        <s v="LEMERCERIE"/>
        <s v="MARCEL"/>
        <s v="PUZIN"/>
        <s v="VERCASSON"/>
        <s v="MOULARD"/>
        <s v="COLLANGE"/>
        <s v="HAZEBROUCQ"/>
        <s v="RICHARD"/>
        <s v="ROYON"/>
        <s v="MEYER"/>
        <s v="SALIQUE"/>
        <s v="LEBRAT"/>
        <s v="PABIOU"/>
        <s v="DURAND"/>
        <s v="SERVONNET"/>
        <s v="BRECHARD"/>
        <s v="GEORGY"/>
        <s v="CIOCCOLINI"/>
        <s v="DE TUONI"/>
        <s v="GIROUD"/>
        <s v="MARSENS"/>
        <s v="MIDALI"/>
        <s v="RAVET"/>
        <s v="BARBE"/>
        <s v="DHERBEY"/>
        <s v="WEGL"/>
        <s v="MEHU"/>
        <s v="RODON-RICHARD"/>
        <m/>
        <s v="PIERRE" u="1"/>
        <s v="VALENTE" u="1"/>
        <s v="BERGER" u="1"/>
        <s v="JUNY" u="1"/>
        <s v="DUPONT" u="1"/>
        <s v="NICTOU" u="1"/>
        <s v="totoo" u="1"/>
        <s v="BOUTTAZ" u="1"/>
        <s v="MAIARELLI" u="1"/>
        <s v="TISNES" u="1"/>
        <s v="MARCHAL" u="1"/>
        <s v="GARCIA" u="1"/>
        <s v="SEGOND" u="1"/>
        <s v="BELIARD" u="1"/>
        <s v="RIBIERE" u="1"/>
        <s v="CHEMMELOUX" u="1"/>
        <s v="GIESSINGER" u="1"/>
        <s v="TUR" u="1"/>
        <s v="PRETET" u="1"/>
        <s v="MUELLER" u="1"/>
        <s v="JURY" u="1"/>
        <s v="BAYLE" u="1"/>
        <s v="KEMPF" u="1"/>
        <s v="MONNET" u="1"/>
        <s v="XEMARD" u="1"/>
        <s v="DELMEULLE" u="1"/>
        <s v="ESPINASSE" u="1"/>
        <s v="GIRARD" u="1"/>
        <s v="JULIEN" u="1"/>
        <s v="LALEUF" u="1"/>
        <s v="LEFLEM" u="1"/>
        <s v="NEGRE" u="1"/>
        <s v="PONCHON" u="1"/>
        <s v="FFM" u="1"/>
        <s v="GUERAND" u="1"/>
        <s v="DE BROCHE DESCOMBES" u="1"/>
        <s v="DARRAS" u="1"/>
        <s v="ROY" u="1"/>
        <s v="SARRAILH" u="1"/>
        <s v="NOURRISSON" u="1"/>
        <s v="BONNET-MACHOT" u="1"/>
        <s v="SALCH" u="1"/>
        <s v="VERIN" u="1"/>
        <s v="MONTEIL" u="1"/>
        <s v="NOVELLI" u="1"/>
        <s v="JEAN" u="1"/>
        <s v="COLAS" u="1"/>
        <s v="RAVEY" u="1"/>
        <s v="LONGET" u="1"/>
        <s v="LAMY" u="1"/>
        <s v="PUJO" u="1"/>
        <s v="DELBOSC" u="1"/>
        <s v="LEJEUNE" u="1"/>
        <s v="CASEMODE" u="1"/>
        <s v="DELIGIA" u="1"/>
        <s v="PARDINI" u="1"/>
        <s v="CHARTIER" u="1"/>
        <s v="SALLES" u="1"/>
        <s v="LAVIGNE" u="1"/>
        <s v="FANTON" u="1"/>
        <s v="GAUDENECHE" u="1"/>
        <s v="PINEL" u="1"/>
        <s v="REVOL" u="1"/>
        <s v="CARDI" u="1"/>
        <s v="GIRON" u="1"/>
        <s v="GUILLERMIN" u="1"/>
        <s v="WALAS" u="1"/>
        <s v="GUIGAL" u="1"/>
        <s v="MAURER" u="1"/>
        <s v="DOYEN" u="1"/>
        <s v="HOUDARD" u="1"/>
        <s v="KAMPFER" u="1"/>
        <s v="RAMBAUD" u="1"/>
        <s v="GUIRE" u="1"/>
        <s v="GUYARD" u="1"/>
        <s v="ROMAIN" u="1"/>
        <s v="FONTANA" u="1"/>
        <s v="STAMPFLI" u="1"/>
        <s v="RIGONDAUD" u="1"/>
        <s v="SATGE" u="1"/>
        <s v="CHALAYER" u="1"/>
        <s v="LABBE" u="1"/>
        <s v="COURET" u="1"/>
        <s v="LAURENT" u="1"/>
        <s v="MOHRING" u="1"/>
        <s v="BROSSEAU" u="1"/>
        <s v="FOULETIER" u="1"/>
        <s v="GOMES" u="1"/>
        <s v="COUQUIAUD" u="1"/>
        <s v="RODRIGUEZ" u="1"/>
        <s v="VERMEULIN" u="1"/>
        <s v="PAPILLAULT" u="1"/>
        <s v="ORTOLANI" u="1"/>
        <s v="PERCETTI" u="1"/>
        <s v="LAURAIN" u="1"/>
        <s v="DEPREUX" u="1"/>
        <s v="VETTORI" u="1"/>
        <s v="GLEYZE" u="1"/>
        <s v="MENANT" u="1"/>
        <s v="HAUSHERR" u="1"/>
        <s v="LIAUTAUD" u="1"/>
        <s v="DELUBAC" u="1"/>
        <s v="BONNEFOY" u="1"/>
        <s v="LANQUETTE" u="1"/>
        <s v="BUNEL" u="1"/>
        <s v="CHRESTIN" u="1"/>
        <s v="MELET" u="1"/>
        <s v="TOTEMS" u="1"/>
        <s v="VEDANI" u="1"/>
        <s v="BRUSSIER" u="1"/>
        <s v="CODOL" u="1"/>
        <s v="MARIE" u="1"/>
        <s v="ROUSSET" u="1"/>
        <s v="RAYSSIGUIER" u="1"/>
        <s v="BRUNEL" u="1"/>
        <s v="TRAINI" u="1"/>
        <s v="RIBES" u="1"/>
        <s v="GUEHO" u="1"/>
        <s v="DEBUCQUOY" u="1"/>
        <s v="JUIN" u="1"/>
        <s v="ESTEBAN" u="1"/>
        <s v="BOURDEIL" u="1"/>
      </sharedItems>
    </cacheField>
    <cacheField name="Prénom" numFmtId="0">
      <sharedItems containsBlank="1" count="108">
        <s v="Léo"/>
        <s v="Jordan"/>
        <s v="Stéphane"/>
        <s v="Corentin"/>
        <s v="Jamie"/>
        <s v="Ludovic"/>
        <s v="Aymeric"/>
        <s v="Thierry"/>
        <s v="Bertrand"/>
        <s v="Théo"/>
        <s v="Alain"/>
        <s v="Fabrice"/>
        <s v="Christophe"/>
        <s v="Xavier"/>
        <s v="Raphaël"/>
        <s v="Alix"/>
        <s v="Cyril"/>
        <s v="François"/>
        <s v="Remi"/>
        <s v="Jacques"/>
        <s v="Anthony"/>
        <s v="Olivier"/>
        <s v="Guy"/>
        <s v="Yoann"/>
        <s v="Claude"/>
        <s v="Antoine"/>
        <s v="Franck"/>
        <s v="Pierre"/>
        <s v="Valérian"/>
        <s v="Eric"/>
        <s v="Jules"/>
        <s v="Pascal"/>
        <s v="Daniel"/>
        <s v="Laurence"/>
        <s v="Didier"/>
        <s v="Vincent"/>
        <s v="Marcel"/>
        <s v="Audry"/>
        <s v="Joris"/>
        <s v="Jean-Michel"/>
        <s v="Elian"/>
        <s v="Laurent"/>
        <s v="Guillaume"/>
        <s v="Yves"/>
        <s v="Félix"/>
        <s v="Serge"/>
        <s v="Gilbert"/>
        <s v="Roman"/>
        <s v="Yann"/>
        <s v="Lambert"/>
        <s v="Nathan"/>
        <s v="Gaspard"/>
        <s v="Denis"/>
        <s v="Marc"/>
        <s v="Norbert"/>
        <s v="André"/>
        <s v="Simon"/>
        <s v="Frédéric"/>
        <s v="Tristan"/>
        <s v="Mathias"/>
        <s v="Jean"/>
        <s v="Paul"/>
        <m/>
        <s v="Remy" u="1"/>
        <s v="Dany" u="1"/>
        <s v="Hervé" u="1"/>
        <s v="Bruno" u="1"/>
        <s v="Jean-Christophe" u="1"/>
        <s v="Alfred" u="1"/>
        <s v="Jean-Jacques" u="1"/>
        <s v="Roger" u="1"/>
        <s v="Régis" u="1"/>
        <s v="Roland" u="1"/>
        <s v="Dominique" u="1"/>
        <s v="Françis" u="1"/>
        <s v="Jean-Marie" u="1"/>
        <s v="Jean-Pascal" u="1"/>
        <s v="Benoit" u="1"/>
        <s v="Virgile" u="1"/>
        <s v="Gilles" u="1"/>
        <s v="Regis" u="1"/>
        <s v="Sylvain" u="1"/>
        <s v="Romain" u="1"/>
        <s v="Jean-François" u="1"/>
        <s v="Jean-Maris" u="1"/>
        <s v="Alfredo" u="1"/>
        <s v="Adrien" u="1"/>
        <s v="Amadeu" u="1"/>
        <s v="Jean-Pierre" u="1"/>
        <s v="Bernard" u="1"/>
        <s v="Georges" u="1"/>
        <s v="Sylvie" u="1"/>
        <s v="Patrick" u="1"/>
        <s v="Maxence" u="1"/>
        <s v="Carlo" u="1"/>
        <s v="Eduard" u="1"/>
        <s v="Yannick" u="1"/>
        <s v="Jean-Louis" u="1"/>
        <s v="Nicolas" u="1"/>
        <s v="Christian" u="1"/>
        <s v="Gérard" u="1"/>
        <s v="Johannes" u="1"/>
        <s v="Pierre-Jean" u="1"/>
        <s v="Jean-Philippe" u="1"/>
        <s v="Ernst" u="1"/>
        <s v="Angelo" u="1"/>
        <s v="Michel" u="1"/>
        <s v="Philippe" u="1"/>
      </sharedItems>
    </cacheField>
    <cacheField name="MotoClub" numFmtId="0">
      <sharedItems containsBlank="1" count="40">
        <s v="MC des Oliviers Nyons"/>
        <s v="RTF 38 Trial"/>
        <s v="MC Livradois"/>
        <s v="ATC St Christophe"/>
        <s v="MC Vallée de l'Eyrieux"/>
        <s v="Lilot Team Trial"/>
        <s v="MC YZEURE"/>
        <s v="?"/>
        <s v="MC Montluçon"/>
        <s v="TCC"/>
        <s v="Diois Sport TT"/>
        <s v="MRC"/>
        <s v="Trollsports Trial"/>
        <s v="TC de la BURLE"/>
        <s v="AMPR Panissière"/>
        <s v="MC Rochepaule"/>
        <s v="TC CHATEAUNEUF"/>
        <s v="TC Jonase"/>
        <s v="MC Yveuve"/>
        <s v="MC Bas en Basset"/>
        <s v="MC Chateauneuf"/>
        <s v="Trial Club Clermontois"/>
        <s v="DSTT"/>
        <s v="CM Beaujolais"/>
        <m/>
        <s v="RTF 26"/>
        <s v="ASM St Antoine"/>
        <s v="MC EMSS"/>
        <s v="MC Barges"/>
        <s v="Fireball"/>
        <s v="CO773-Roannais"/>
        <s v="MC Aigues Aptésiens" u="1"/>
        <s v="MC Bagnolais" u="1"/>
        <s v="Trollsport" u="1"/>
        <s v="MC Jonage" u="1"/>
        <s v="AS AREVA" u="1"/>
        <s v="MC le Teil" u="1"/>
        <s v="TSA" u="1"/>
        <s v="TROLL SPORTS" u="1"/>
        <s v="C3187 Guidon 11" u="1"/>
      </sharedItems>
    </cacheField>
    <cacheField name="Niveau" numFmtId="0">
      <sharedItems containsBlank="1" count="11">
        <s v="S4"/>
        <s v="S3"/>
        <s v="S2"/>
        <s v="S3+"/>
        <s v="S4+"/>
        <s v="S1"/>
        <m/>
        <s v="Master" u="1"/>
        <s v="Expert" u="1"/>
        <s v="Inter" u="1"/>
        <s v="Gentlemen" u="1"/>
      </sharedItems>
    </cacheField>
    <cacheField name="Sexe" numFmtId="0">
      <sharedItems containsBlank="1"/>
    </cacheField>
    <cacheField name="Ligue" numFmtId="0">
      <sharedItems containsBlank="1"/>
    </cacheField>
    <cacheField name="code" numFmtId="0">
      <sharedItems containsBlank="1"/>
    </cacheField>
    <cacheField name="licence FFM" numFmtId="168">
      <sharedItems containsBlank="1" containsMixedTypes="1" containsNumber="1" containsInteger="1" minValue="0" maxValue="308354"/>
    </cacheField>
    <cacheField name="Moto" numFmtId="0">
      <sharedItems containsBlank="1" count="29">
        <s v="Gas Gas"/>
        <s v="BETA"/>
        <s v="SHERCO"/>
        <s v="SCORPA"/>
        <s v="Honda"/>
        <s v="Montesa"/>
        <s v="BEAMISH"/>
        <s v="Vertigo"/>
        <s v="TRS ONE"/>
        <s v="JOTAGAZ"/>
        <s v="FANTIC"/>
        <s v="YAMAHA"/>
        <m/>
        <s v="BSA" u="1"/>
        <s v="FN" u="1"/>
        <s v="APRILIA" u="1"/>
        <s v="NEMO" u="1"/>
        <s v="BULTACO" u="1"/>
        <s v="Triumph" u="1"/>
        <s v="HONDA*****" u="1"/>
        <s v="SWM" u="1"/>
        <s v="Francis BARNETT" u="1"/>
        <s v="JAMES" u="1"/>
        <s v="ARIEL" u="1"/>
        <s v="HONDA*FANTIC" u="1"/>
        <s v="NORIEL" u="1"/>
        <s v="Motobec" u="1"/>
        <s v="BUTLER" u="1"/>
        <s v="BPS" u="1"/>
      </sharedItems>
    </cacheField>
    <cacheField name="Type" numFmtId="0">
      <sharedItems containsNonDate="0" containsString="0" containsBlank="1" containsNumber="1" containsInteger="1" minValue="240" maxValue="516" count="9">
        <m/>
        <n v="301" u="1"/>
        <n v="516" u="1"/>
        <n v="241" u="1"/>
        <n v="300" u="1"/>
        <n v="500" u="1"/>
        <n v="303" u="1"/>
        <n v="242" u="1"/>
        <n v="240" u="1"/>
      </sharedItems>
    </cacheField>
    <cacheField name="Cylindrée" numFmtId="0">
      <sharedItems containsString="0" containsBlank="1" containsNumber="1" containsInteger="1" minValue="0" maxValue="3524" count="53">
        <n v="250"/>
        <n v="300"/>
        <n v="0"/>
        <n v="290"/>
        <n v="125"/>
        <n v="260"/>
        <n v="325"/>
        <n v="200"/>
        <n v="280"/>
        <n v="15"/>
        <n v="80"/>
        <n v="240"/>
        <n v="175"/>
        <m/>
        <n v="626" u="1"/>
        <n v="1454" u="1"/>
        <n v="2834" u="1"/>
        <n v="180" u="1"/>
        <n v="488" u="1"/>
        <n v="1040" u="1"/>
        <n v="238" u="1"/>
        <n v="2972" u="1"/>
        <n v="902" u="1"/>
        <n v="212" u="1"/>
        <n v="2006" u="1"/>
        <n v="2144" u="1"/>
        <n v="199" u="1"/>
        <n v="249" u="1"/>
        <n v="157" u="1"/>
        <n v="1592" u="1"/>
        <n v="500" u="1"/>
        <n v="3110" u="1"/>
        <n v="1178" u="1"/>
        <n v="2282" u="1"/>
        <n v="348" u="1"/>
        <n v="210" u="1"/>
        <n v="239" u="1"/>
        <n v="3248" u="1"/>
        <n v="2420" u="1"/>
        <n v="764" u="1"/>
        <n v="270" u="1"/>
        <n v="1730" u="1"/>
        <n v="3386" u="1"/>
        <n v="1316" u="1"/>
        <n v="237" u="1"/>
        <n v="2558" u="1"/>
        <n v="276" u="1"/>
        <n v="305" u="1"/>
        <n v="3524" u="1"/>
        <n v="350" u="1"/>
        <n v="2696" u="1"/>
        <n v="156" u="1"/>
        <n v="1868" u="1"/>
      </sharedItems>
    </cacheField>
    <cacheField name="année" numFmtId="0">
      <sharedItems containsNonDate="0" containsString="0" containsBlank="1" containsNumber="1" containsInteger="1" minValue="1950" maxValue="2016" count="41">
        <m/>
        <n v="1984" u="1"/>
        <n v="2003" u="1"/>
        <n v="1977" u="1"/>
        <n v="1951" u="1"/>
        <n v="2015" u="1"/>
        <n v="1963" u="1"/>
        <n v="1982" u="1"/>
        <n v="1956" u="1"/>
        <n v="1975" u="1"/>
        <n v="2013" u="1"/>
        <n v="1987" u="1"/>
        <n v="1961" u="1"/>
        <n v="1980" u="1"/>
        <n v="1973" u="1"/>
        <n v="2011" u="1"/>
        <n v="1985" u="1"/>
        <n v="1959" u="1"/>
        <n v="1978" u="1"/>
        <n v="2016" u="1"/>
        <n v="1990" u="1"/>
        <n v="1964" u="1"/>
        <n v="2009" u="1"/>
        <n v="1983" u="1"/>
        <n v="1957" u="1"/>
        <n v="1976" u="1"/>
        <n v="1950" u="1"/>
        <n v="2014" u="1"/>
        <n v="1988" u="1"/>
        <n v="1962" u="1"/>
        <n v="2007" u="1"/>
        <n v="1981" u="1"/>
        <n v="1955" u="1"/>
        <n v="1974" u="1"/>
        <n v="1993" u="1"/>
        <n v="1986" u="1"/>
        <n v="1979" u="1"/>
        <n v="1953" u="1"/>
        <n v="1991" u="1"/>
        <n v="1965" u="1"/>
        <n v="2010" u="1"/>
      </sharedItems>
    </cacheField>
    <cacheField name="pays" numFmtId="0">
      <sharedItems containsBlank="1"/>
    </cacheField>
    <cacheField name="Catégorie" numFmtId="0">
      <sharedItems containsBlank="1" count="11">
        <s v="SENIOR"/>
        <s v="BENJAMIN"/>
        <s v="ESPOIR"/>
        <s v="CADET"/>
        <s v="MINIME"/>
        <s v="Féminine"/>
        <m/>
        <s v="Pré 65" u="1"/>
        <s v="Mono-amorto" u="1"/>
        <s v="FEMININE" u="1"/>
        <s v="Bi-amorto" u="1"/>
      </sharedItems>
    </cacheField>
    <cacheField name="Niveau +_x000a_Bi amorto" numFmtId="0">
      <sharedItems containsBlank="1"/>
    </cacheField>
    <cacheField name="immat" numFmtId="0">
      <sharedItems containsBlank="1" count="163">
        <s v="DL-192-NG"/>
        <s v="EE-109-RQ"/>
        <s v="EK-485-LY"/>
        <m/>
        <s v="EL-864-JN"/>
        <s v="BX-111-BX"/>
        <s v="EC-122-ZH"/>
        <s v="DZ-688-TF"/>
        <s v="CZ-562-LY"/>
        <s v="DQ-763-AF"/>
        <s v="DY-925-EJ"/>
        <s v="EE-164-GH"/>
        <s v="EF-060-WR"/>
        <s v="EH-528-VM"/>
        <s v="DV-081-DM"/>
        <s v="DC-023-CP"/>
        <s v="EH-403-VQ"/>
        <s v="BZ-567-TC"/>
        <s v="AW-686-MF"/>
        <s v="EL400-MY"/>
        <s v="DT-48-VA"/>
        <s v="BP-599-V2"/>
        <s v="DQ-996-XY"/>
        <s v="519 AEG 69"/>
        <s v="DQ-811-KL"/>
        <s v="DT-649-BK"/>
        <s v="DH-412-QB"/>
        <s v="EB-884-WW"/>
        <s v="2507QS07"/>
        <s v="VD-247-DQ"/>
        <s v="ED-918-DC"/>
        <s v="EC-750-TX"/>
        <s v="DC-200-XC"/>
        <s v="BT-533-CR" u="1"/>
        <s v="CM-366-XZ" u="1"/>
        <s v="DM-677-LX" u="1"/>
        <s v="DP-151-VR" u="1"/>
        <s v="DQ-083-VV" u="1"/>
        <s v="795 ACE 30" u="1"/>
        <s v="BV-496-CS" u="1"/>
        <s v="CT-725-KX" u="1"/>
        <s v="CQ-577-EE" u="1"/>
        <s v="DL-521-ES" u="1"/>
        <s v="DP-880-NS" u="1"/>
        <s v="869 XUU" u="1"/>
        <s v="AN-803-TY" u="1"/>
        <s v="DJ-410-YZ" u="1"/>
        <s v="PY-647-HC" u="1"/>
        <s v="TO 402011" u="1"/>
        <s v="766 DLJ 78" u="1"/>
        <s v="AF-657-YW" u="1"/>
        <s v="CW-970-RA" u="1"/>
        <s v="339 AND 06" u="1"/>
        <s v="772 DW 71" u="1"/>
        <s v="AD-719-BG" u="1"/>
        <s v="DM-308-JZ" u="1"/>
        <s v="AZ-297-PM" u="1"/>
        <s v="CS-300-TX" u="1"/>
        <s v="DE-856-52" u="1"/>
        <s v="BA-743-RW" u="1"/>
        <s v="EA-841-RT" u="1"/>
        <s v="BT-883-RQ" u="1"/>
        <s v="CM-176-SV" u="1"/>
        <s v="CZ-017-JX" u="1"/>
        <s v="DQ-491-LS" u="1"/>
        <s v="7538 QF 01" u="1"/>
        <s v="CV-306-DN" u="1"/>
        <s v="BK-372-WG" u="1"/>
        <s v="DA-897-DP" u="1"/>
        <s v="8186 GW 69" u="1"/>
        <s v="SO-1892" u="1"/>
        <s v="DA-630-G" u="1"/>
        <s v="BM-504-QN" u="1"/>
        <s v="DK-266-LR" u="1"/>
        <s v="DV-628-KV" u="1"/>
        <s v="CJ-715-DX" u="1"/>
        <s v="6764 VV 13" u="1"/>
        <s v="AA-045-QE" u="1"/>
        <s v="AK-721-PK" u="1"/>
        <s v="AZ-810-AT" u="1"/>
        <s v="1-MKC-556" u="1"/>
        <s v="DG-298-VJ" u="1"/>
        <s v="DH-004-ZD" u="1"/>
        <s v="CP-130-AG" u="1"/>
        <s v="BE 39215" u="1"/>
        <s v="DX-616-EM" u="1"/>
        <s v="8262GL69" u="1"/>
        <s v="623 DLJ 77" u="1"/>
        <s v="MIV043" u="1"/>
        <s v="AN-504-LA" u="1"/>
        <s v="2015 SP 01" u="1"/>
        <s v="5609 RV 68" u="1"/>
        <s v="CF-828-RN" u="1"/>
        <s v="7872 YK 63" u="1"/>
        <s v="997 AGR 67" u="1"/>
        <s v="CY-864-RX" u="1"/>
        <s v="6151 YG 37" u="1"/>
        <s v="AP-951-VM" u="1"/>
        <s v="471 EAZ 78" u="1"/>
        <s v="CN-591-JP" u="1"/>
        <s v="QD-103-HC" u="1"/>
        <s v="CF-589-YA" u="1"/>
        <s v="CP-910-QK" u="1"/>
        <s v="DP-879-FE" u="1"/>
        <s v="761 FAB 91" u="1"/>
        <s v="CK-251-ZW" u="1"/>
        <s v="EA-944-LJ" u="1"/>
        <s v="AF-967-TD" u="1"/>
        <s v="BH-238-SJ" u="1"/>
        <s v="BG-858-YH" u="1"/>
        <s v="EC-324-TX" u="1"/>
        <s v="7447 MZ 70" u="1"/>
        <s v="1995 VT 63" u="1"/>
        <s v="CN-986-LX" u="1"/>
        <s v="4760 RL 63" u="1"/>
        <s v="SO-4464" u="1"/>
        <s v="755 HA 15" u="1"/>
        <s v="AQ-721-PQ" u="1"/>
        <s v="DL-416-AE" u="1"/>
        <s v="DA-609-WE" u="1"/>
        <s v="DK-523-HD" u="1"/>
        <s v="5301 TH 06" u="1"/>
        <s v="320BAJ78" u="1"/>
        <s v="AT-810-DG" u="1"/>
        <s v="DM-268-WT" u="1"/>
        <s v="3550 YE 57" u="1"/>
        <s v="OMAC571" u="1"/>
        <s v="CQ-233-AK" u="1"/>
        <s v="540 ABK 30" u="1"/>
        <s v="1-MGL-677" u="1"/>
        <s v="BL-100-LB" u="1"/>
        <s v="AQ-619-WN" u="1"/>
        <s v="MJF-220" u="1"/>
        <s v="BM-467-CC" u="1"/>
        <s v="CG-821-NM" u="1"/>
        <s v="DE-509-SN" u="1"/>
        <s v="CA-017-GX" u="1"/>
        <s v="DV-906-KD" u="1"/>
        <s v="3430 VB 01" u="1"/>
        <s v="CX-07-ZD" u="1"/>
        <s v="AR-726-CN" u="1"/>
        <s v="CL-693-LG" u="1"/>
        <s v="DK-827-FA" u="1"/>
        <s v="DL-910-AR" u="1"/>
        <s v="8569 YF 71" u="1"/>
        <s v="AK-098-NT" u="1"/>
        <s v="CP-383-ZC" u="1"/>
        <s v="BS-735-NS" u="1"/>
        <s v="CL-601-GX" u="1"/>
        <s v="DV-293-TR" u="1"/>
        <s v="931 AZT 51" u="1"/>
        <s v="AJ-687-VR" u="1"/>
        <s v="6570 RZ" u="1"/>
        <s v="DQ-432-" u="1"/>
        <s v="909 AYJ 06" u="1"/>
        <s v="AD-501-EF" u="1"/>
        <s v="DK-631-VF" u="1"/>
        <s v="KG-07142" u="1"/>
        <s v="3007 WA 30" u="1"/>
        <s v="CN-933-QY" u="1"/>
        <s v="DH-801-SW" u="1"/>
        <s v="DR-478-RW" u="1"/>
        <s v="7443 MZ 70" u="1"/>
      </sharedItems>
    </cacheField>
    <cacheField name="date naissance" numFmtId="0">
      <sharedItems containsNonDate="0" containsDate="1" containsString="0" containsBlank="1" minDate="1952-01-19T00:00:00" maxDate="2019-07-23T00:00:00"/>
    </cacheField>
    <cacheField name="age" numFmtId="0">
      <sharedItems containsString="0" containsBlank="1" containsNumber="1" minValue="-1.8425735797399041" maxValue="65.661875427789184"/>
    </cacheField>
    <cacheField name="tel" numFmtId="0">
      <sharedItems containsString="0" containsBlank="1" containsNumber="1" containsInteger="1" minValue="475071309" maxValue="782998618"/>
    </cacheField>
    <cacheField name="mail" numFmtId="0">
      <sharedItems containsBlank="1"/>
    </cacheField>
    <cacheField name="adresse" numFmtId="0">
      <sharedItems containsBlank="1"/>
    </cacheField>
    <cacheField name="zip" numFmtId="0">
      <sharedItems containsString="0" containsBlank="1" containsNumber="1" containsInteger="1" minValue="1090" maxValue="84110"/>
    </cacheField>
    <cacheField name="ville" numFmtId="0">
      <sharedItems containsBlank="1"/>
    </cacheField>
    <cacheField name="Pays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otoClub" refreshedDate="42995.739333217593" createdVersion="5" refreshedVersion="5" minRefreshableVersion="3" recordCount="81">
  <cacheSource type="worksheet">
    <worksheetSource ref="A4:AR85" sheet="Résultats"/>
  </cacheSource>
  <cacheFields count="44">
    <cacheField name="Dossard" numFmtId="0">
      <sharedItems containsSemiMixedTypes="0" containsString="0" containsNumber="1" containsInteger="1" minValue="1" maxValue="81" count="8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</sharedItems>
    </cacheField>
    <cacheField name="Nom" numFmtId="0">
      <sharedItems count="71">
        <s v="RATEL"/>
        <s v="SELON"/>
        <s v="THIBAULT"/>
        <s v="LONDICHE"/>
        <s v="ROBERTS"/>
        <s v="GENTON"/>
        <s v="DUPLAN"/>
        <s v="RENOUX"/>
        <s v="POUZOUX"/>
        <s v="GUERREIRO"/>
        <s v="BLANCHOZ"/>
        <s v="CAMUS"/>
        <s v="FIALLON"/>
        <s v="GROSMOND"/>
        <s v="DOMINGUEZ -LLACER"/>
        <s v="ENCUENTRA"/>
        <s v="DIAZ"/>
        <s v="DARVE"/>
        <s v="MERCIER"/>
        <s v="MASSARD"/>
        <s v="GRAYEL"/>
        <s v="PERNEY"/>
        <s v="ARNAUD"/>
        <s v="JAMBON"/>
        <s v="CATANESE"/>
        <s v="BAREL"/>
        <s v="GAUTHERON"/>
        <s v="DEBARD"/>
        <s v="DECROIX"/>
        <s v="GENEVEY"/>
        <s v="SAPET"/>
        <s v="MICHEL"/>
        <s v="GAGLIARDINI"/>
        <s v="ROUTIN"/>
        <s v="GUERIN"/>
        <s v="DUGNAS"/>
        <s v="FAURE"/>
        <s v="ESTELLE"/>
        <s v="BONNAUD"/>
        <s v="AGNOLIN"/>
        <s v="CURCIO"/>
        <s v="JOMARD"/>
        <s v="LANIEL"/>
        <s v="LEMERCERIE"/>
        <s v="MARCEL"/>
        <s v="PUZIN"/>
        <s v="VERCASSON"/>
        <s v="MOULARD"/>
        <s v="COLLANGE"/>
        <s v="HAZEBROUCQ"/>
        <s v="RICHARD"/>
        <s v="ROYON"/>
        <s v="MEYER"/>
        <s v="SALIQUE"/>
        <s v="LEBRAT"/>
        <s v="PABIOU"/>
        <s v="DURAND"/>
        <s v="SERVONNET"/>
        <s v="BRECHARD"/>
        <s v="GEORGY"/>
        <s v="CIOCCOLINI"/>
        <s v="DE TUONI"/>
        <s v="GIROUD"/>
        <s v="MARSENS"/>
        <s v="MIDALI"/>
        <s v="RAVET"/>
        <s v="BARBE"/>
        <s v="DHERBEY"/>
        <s v="WEGL"/>
        <s v="MEHU"/>
        <s v="RODON-RICHARD"/>
      </sharedItems>
    </cacheField>
    <cacheField name="Prénom" numFmtId="0">
      <sharedItems count="62">
        <s v="Léo"/>
        <s v="Jordan"/>
        <s v="Stéphane"/>
        <s v="Corentin"/>
        <s v="Jamie"/>
        <s v="Ludovic"/>
        <s v="Aymeric"/>
        <s v="Thierry"/>
        <s v="Bertrand"/>
        <s v="Théo"/>
        <s v="Alain"/>
        <s v="Fabrice"/>
        <s v="Christophe"/>
        <s v="Xavier"/>
        <s v="Raphaël"/>
        <s v="Alix"/>
        <s v="Cyril"/>
        <s v="François"/>
        <s v="Remi"/>
        <s v="Jacques"/>
        <s v="Anthony"/>
        <s v="Olivier"/>
        <s v="Guy"/>
        <s v="Yoann"/>
        <s v="Claude"/>
        <s v="Antoine"/>
        <s v="Franck"/>
        <s v="Pierre"/>
        <s v="Valérian"/>
        <s v="Eric"/>
        <s v="Jules"/>
        <s v="Pascal"/>
        <s v="Daniel"/>
        <s v="Laurence"/>
        <s v="Didier"/>
        <s v="Vincent"/>
        <s v="Marcel"/>
        <s v="Audry"/>
        <s v="Joris"/>
        <s v="Jean-Michel"/>
        <s v="Elian"/>
        <s v="Laurent"/>
        <s v="Guillaume"/>
        <s v="Yves"/>
        <s v="Félix"/>
        <s v="Serge"/>
        <s v="Gilbert"/>
        <s v="Roman"/>
        <s v="Yann"/>
        <s v="Lambert"/>
        <s v="Nathan"/>
        <s v="Gaspard"/>
        <s v="Denis"/>
        <s v="Marc"/>
        <s v="Norbert"/>
        <s v="André"/>
        <s v="Simon"/>
        <s v="Frédéric"/>
        <s v="Tristan"/>
        <s v="Mathias"/>
        <s v="Jean"/>
        <s v="Paul"/>
      </sharedItems>
    </cacheField>
    <cacheField name="MotoClub" numFmtId="0">
      <sharedItems count="31">
        <s v="MC des Oliviers Nyons"/>
        <s v="RTF 38 Trial"/>
        <s v="MC Livradois"/>
        <s v="ATC St Christophe"/>
        <s v="MC Vallée de l'Eyrieux"/>
        <s v="Lilot Team Trial"/>
        <s v="MC YZEURE"/>
        <s v="?"/>
        <s v="MC Montluçon"/>
        <s v="TCC"/>
        <s v="Diois Sport TT"/>
        <s v="MRC"/>
        <s v="Trollsports Trial"/>
        <s v="TC de la BURLE"/>
        <s v="AMPR Panissière"/>
        <s v="MC Rochepaule"/>
        <s v="TC CHATEAUNEUF"/>
        <s v="TC Jonase"/>
        <s v="MC Yveuve"/>
        <s v="MC Bas en Basset"/>
        <s v="MC Chateauneuf"/>
        <s v="Trial Club Clermontois"/>
        <s v="DSTT"/>
        <s v="CM Beaujolais"/>
        <s v=""/>
        <s v="RTF 26"/>
        <s v="ASM St Antoine"/>
        <s v="MC EMSS"/>
        <s v="MC Barges"/>
        <s v="Fireball"/>
        <s v="CO773-Roannais"/>
      </sharedItems>
    </cacheField>
    <cacheField name="Niveau" numFmtId="0">
      <sharedItems count="6">
        <s v="S4"/>
        <s v="S3"/>
        <s v="S2"/>
        <s v="S3+"/>
        <s v="S4+"/>
        <s v="S1"/>
      </sharedItems>
    </cacheField>
    <cacheField name="Sexe" numFmtId="0">
      <sharedItems/>
    </cacheField>
    <cacheField name="Ligue" numFmtId="0">
      <sharedItems count="5">
        <s v="R / A"/>
        <s v="Auvergne"/>
        <s v="Limousin/Auvergne"/>
        <s v="Lyonnais"/>
        <s v=""/>
      </sharedItems>
    </cacheField>
    <cacheField name="Moto" numFmtId="0">
      <sharedItems count="12">
        <s v="Gas Gas"/>
        <s v="BETA"/>
        <s v="SHERCO"/>
        <s v="SCORPA"/>
        <s v="Honda"/>
        <s v="Montesa"/>
        <s v="BEAMISH"/>
        <s v="Vertigo"/>
        <s v="TRS ONE"/>
        <s v="JOTAGAZ"/>
        <s v="FANTIC"/>
        <s v="YAMAHA"/>
      </sharedItems>
    </cacheField>
    <cacheField name="Type" numFmtId="0">
      <sharedItems containsSemiMixedTypes="0" containsString="0" containsNumber="1" containsInteger="1" minValue="0" maxValue="325"/>
    </cacheField>
    <cacheField name="Cylindrée" numFmtId="0">
      <sharedItems containsSemiMixedTypes="0" containsString="0" containsNumber="1" containsInteger="1" minValue="0" maxValue="325" count="13">
        <n v="250"/>
        <n v="300"/>
        <n v="0"/>
        <n v="290"/>
        <n v="125"/>
        <n v="260"/>
        <n v="325"/>
        <n v="200"/>
        <n v="280"/>
        <n v="15"/>
        <n v="80"/>
        <n v="240"/>
        <n v="175"/>
      </sharedItems>
    </cacheField>
    <cacheField name="année" numFmtId="0">
      <sharedItems/>
    </cacheField>
    <cacheField name="Niveau +" numFmtId="0">
      <sharedItems count="3">
        <s v=""/>
        <s v="bi"/>
        <s v="Féminine"/>
      </sharedItems>
    </cacheField>
    <cacheField name="Catégorie" numFmtId="0">
      <sharedItems count="6">
        <s v="SENIOR"/>
        <s v="BENJAMIN"/>
        <s v="ESPOIR"/>
        <s v="CADET"/>
        <s v="MINIME"/>
        <s v="Féminine"/>
      </sharedItems>
    </cacheField>
    <cacheField name="." numFmtId="0">
      <sharedItems containsNonDate="0" containsString="0" containsBlank="1" count="1">
        <m/>
      </sharedItems>
    </cacheField>
    <cacheField name="Nb 0" numFmtId="0">
      <sharedItems containsString="0" containsBlank="1" containsNumber="1" containsInteger="1" minValue="1" maxValue="10"/>
    </cacheField>
    <cacheField name="Nb 1" numFmtId="0">
      <sharedItems containsString="0" containsBlank="1" containsNumber="1" containsInteger="1" minValue="1" maxValue="5"/>
    </cacheField>
    <cacheField name="Nb 2" numFmtId="0">
      <sharedItems containsString="0" containsBlank="1" containsNumber="1" containsInteger="1" minValue="1" maxValue="4"/>
    </cacheField>
    <cacheField name="Nb 3" numFmtId="0">
      <sharedItems containsString="0" containsBlank="1" containsNumber="1" containsInteger="1" minValue="1" maxValue="5"/>
    </cacheField>
    <cacheField name="Nb5" numFmtId="0">
      <sharedItems containsString="0" containsBlank="1" containsNumber="1" containsInteger="1" minValue="1" maxValue="4"/>
    </cacheField>
    <cacheField name="total2" numFmtId="0">
      <sharedItems containsMixedTypes="1" containsNumber="1" containsInteger="1" minValue="0" maxValue="32"/>
    </cacheField>
    <cacheField name="Vérif" numFmtId="0">
      <sharedItems/>
    </cacheField>
    <cacheField name="Nb 0 (2)" numFmtId="0">
      <sharedItems containsString="0" containsBlank="1" containsNumber="1" containsInteger="1" minValue="1" maxValue="10"/>
    </cacheField>
    <cacheField name="Nb 1 (2)" numFmtId="0">
      <sharedItems containsString="0" containsBlank="1" containsNumber="1" containsInteger="1" minValue="0" maxValue="5"/>
    </cacheField>
    <cacheField name="Nb 2 (2)" numFmtId="0">
      <sharedItems containsString="0" containsBlank="1" containsNumber="1" containsInteger="1" minValue="1" maxValue="4"/>
    </cacheField>
    <cacheField name="Nb 3 (2)" numFmtId="0">
      <sharedItems containsString="0" containsBlank="1" containsNumber="1" containsInteger="1" minValue="1" maxValue="5"/>
    </cacheField>
    <cacheField name="Nb5 (2)" numFmtId="0">
      <sharedItems containsString="0" containsBlank="1" containsNumber="1" containsInteger="1" minValue="1" maxValue="4"/>
    </cacheField>
    <cacheField name="total3" numFmtId="0">
      <sharedItems containsMixedTypes="1" containsNumber="1" containsInteger="1" minValue="0" maxValue="30"/>
    </cacheField>
    <cacheField name="Vérif (2)" numFmtId="0">
      <sharedItems/>
    </cacheField>
    <cacheField name="Nb 0 (3)" numFmtId="0">
      <sharedItems containsString="0" containsBlank="1" containsNumber="1" containsInteger="1" minValue="1" maxValue="10"/>
    </cacheField>
    <cacheField name="Nb 1 (3)" numFmtId="0">
      <sharedItems containsString="0" containsBlank="1" containsNumber="1" containsInteger="1" minValue="1" maxValue="5"/>
    </cacheField>
    <cacheField name="Nb 2 (3)" numFmtId="0">
      <sharedItems containsString="0" containsBlank="1" containsNumber="1" containsInteger="1" minValue="1" maxValue="3"/>
    </cacheField>
    <cacheField name="Nb 3 (3)" numFmtId="0">
      <sharedItems containsString="0" containsBlank="1" containsNumber="1" containsInteger="1" minValue="1" maxValue="4"/>
    </cacheField>
    <cacheField name="Nb5 (3)" numFmtId="0">
      <sharedItems containsString="0" containsBlank="1" containsNumber="1" containsInteger="1" minValue="1" maxValue="3"/>
    </cacheField>
    <cacheField name="total4" numFmtId="0">
      <sharedItems containsMixedTypes="1" containsNumber="1" containsInteger="1" minValue="0" maxValue="28"/>
    </cacheField>
    <cacheField name="Vérif (3)" numFmtId="0">
      <sharedItems/>
    </cacheField>
    <cacheField name="AB" numFmtId="0">
      <sharedItems containsBlank="1"/>
    </cacheField>
    <cacheField name="Peno2" numFmtId="0">
      <sharedItems containsNonDate="0" containsString="0" containsBlank="1"/>
    </cacheField>
    <cacheField name="Total G2" numFmtId="0">
      <sharedItems containsMixedTypes="1" containsNumber="1" containsInteger="1" minValue="0" maxValue="88"/>
    </cacheField>
    <cacheField name="…" numFmtId="0">
      <sharedItems containsNonDate="0" containsString="0" containsBlank="1"/>
    </cacheField>
    <cacheField name="Nb 02" numFmtId="0">
      <sharedItems containsSemiMixedTypes="0" containsString="0" containsNumber="1" containsInteger="1" minValue="0" maxValue="26"/>
    </cacheField>
    <cacheField name="Pénalité" numFmtId="0">
      <sharedItems containsSemiMixedTypes="0" containsString="0" containsNumber="1" containsInteger="1" minValue="0" maxValue="0"/>
    </cacheField>
    <cacheField name="Total Samedi" numFmtId="0">
      <sharedItems/>
    </cacheField>
    <cacheField name="Total Dimanche" numFmtId="0">
      <sharedItems containsSemiMixedTypes="0" containsString="0" containsNumber="1" containsInteger="1" minValue="0" maxValue="999"/>
    </cacheField>
    <cacheField name="Nb de Tours" numFmtId="0">
      <sharedItems containsSemiMixedTypes="0" containsString="0" containsNumber="1" containsInteger="1" minValue="2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x v="0"/>
    <x v="0"/>
    <x v="0"/>
    <x v="0"/>
    <s v="M"/>
    <s v="R / A"/>
    <s v="NCO"/>
    <n v="283644"/>
    <x v="0"/>
    <x v="0"/>
    <x v="0"/>
    <x v="0"/>
    <m/>
    <x v="0"/>
    <m/>
    <x v="0"/>
    <d v="1981-03-09T00:00:00"/>
    <n v="36.525667351129364"/>
    <n v="674644945"/>
    <m/>
    <s v="3 rue Paul Emile Victor"/>
    <n v="84110"/>
    <s v="Vaison la Romaine"/>
    <s v="FR"/>
  </r>
  <r>
    <x v="1"/>
    <x v="1"/>
    <x v="1"/>
    <x v="1"/>
    <x v="1"/>
    <s v="M"/>
    <s v="R / A"/>
    <s v="NCO"/>
    <n v="188461"/>
    <x v="1"/>
    <x v="0"/>
    <x v="0"/>
    <x v="0"/>
    <m/>
    <x v="0"/>
    <m/>
    <x v="1"/>
    <d v="1995-04-22T00:00:00"/>
    <n v="22.406570841889117"/>
    <n v="678324482"/>
    <m/>
    <s v="Les Brets"/>
    <n v="38650"/>
    <s v="Saint Martin de Cluze"/>
    <s v="FR"/>
  </r>
  <r>
    <x v="2"/>
    <x v="2"/>
    <x v="2"/>
    <x v="1"/>
    <x v="2"/>
    <s v="M"/>
    <s v="R / A"/>
    <s v="NCO"/>
    <n v="22952"/>
    <x v="1"/>
    <x v="0"/>
    <x v="1"/>
    <x v="0"/>
    <m/>
    <x v="0"/>
    <m/>
    <x v="2"/>
    <d v="1964-08-08T00:00:00"/>
    <n v="53.108829568788501"/>
    <n v="661739569"/>
    <s v="mikedebuc@hotmail.com"/>
    <s v="45 chemin de coper le mas Buissons"/>
    <n v="38760"/>
    <s v="Saint Paul de Varces"/>
    <s v="FR"/>
  </r>
  <r>
    <x v="3"/>
    <x v="3"/>
    <x v="3"/>
    <x v="2"/>
    <x v="1"/>
    <s v="M"/>
    <s v="Auvergne"/>
    <s v="NTR"/>
    <n v="306675"/>
    <x v="0"/>
    <x v="0"/>
    <x v="0"/>
    <x v="0"/>
    <m/>
    <x v="0"/>
    <m/>
    <x v="3"/>
    <d v="1999-08-25T00:00:00"/>
    <n v="18.064339493497606"/>
    <n v="663746593"/>
    <m/>
    <s v="Les plaines du Chambon"/>
    <n v="63480"/>
    <s v="Marat"/>
    <s v="FR"/>
  </r>
  <r>
    <x v="4"/>
    <x v="4"/>
    <x v="4"/>
    <x v="3"/>
    <x v="2"/>
    <s v="M"/>
    <s v="Limousin/Auvergne"/>
    <s v="NTR"/>
    <n v="0"/>
    <x v="0"/>
    <x v="0"/>
    <x v="2"/>
    <x v="0"/>
    <m/>
    <x v="0"/>
    <m/>
    <x v="4"/>
    <d v="1989-10-02T00:00:00"/>
    <n v="27.958932238193018"/>
    <n v="606630919"/>
    <m/>
    <s v="Les Rochettes"/>
    <n v="63520"/>
    <s v="Estandeuil"/>
    <s v="FR"/>
  </r>
  <r>
    <x v="5"/>
    <x v="5"/>
    <x v="5"/>
    <x v="4"/>
    <x v="2"/>
    <s v="M"/>
    <s v="R / A"/>
    <s v="NTR"/>
    <n v="307415"/>
    <x v="2"/>
    <x v="0"/>
    <x v="3"/>
    <x v="0"/>
    <m/>
    <x v="0"/>
    <m/>
    <x v="5"/>
    <d v="1984-12-17T00:00:00"/>
    <n v="32.750171115674199"/>
    <n v="631387823"/>
    <m/>
    <s v="17 rue de Lamastre"/>
    <n v="7160"/>
    <s v="Le Cheylard"/>
    <s v="FR"/>
  </r>
  <r>
    <x v="6"/>
    <x v="6"/>
    <x v="6"/>
    <x v="5"/>
    <x v="0"/>
    <s v="M"/>
    <s v="R / A"/>
    <s v="NJ3"/>
    <n v="307238"/>
    <x v="0"/>
    <x v="0"/>
    <x v="4"/>
    <x v="0"/>
    <m/>
    <x v="1"/>
    <m/>
    <x v="6"/>
    <d v="2006-05-22T00:00:00"/>
    <n v="11.323750855578371"/>
    <n v="637467127"/>
    <m/>
    <s v="145 chemin de la Madone"/>
    <n v="38460"/>
    <s v="Leyrieu"/>
    <s v="FR"/>
  </r>
  <r>
    <x v="7"/>
    <x v="7"/>
    <x v="7"/>
    <x v="6"/>
    <x v="2"/>
    <s v="M"/>
    <s v="Auvergne"/>
    <s v="NCO"/>
    <n v="38681"/>
    <x v="3"/>
    <x v="0"/>
    <x v="0"/>
    <x v="0"/>
    <m/>
    <x v="0"/>
    <m/>
    <x v="7"/>
    <d v="1971-06-16T00:00:00"/>
    <n v="46.255989048596852"/>
    <n v="699013579"/>
    <m/>
    <s v="16 rue de la croix de fer"/>
    <n v="63200"/>
    <s v="Pessat Villeneuve"/>
    <s v="FR"/>
  </r>
  <r>
    <x v="8"/>
    <x v="8"/>
    <x v="8"/>
    <x v="7"/>
    <x v="0"/>
    <s v="M"/>
    <s v="Auvergne"/>
    <m/>
    <s v="321191-0496"/>
    <x v="0"/>
    <x v="0"/>
    <x v="4"/>
    <x v="0"/>
    <m/>
    <x v="0"/>
    <m/>
    <x v="8"/>
    <d v="1974-02-26T00:00:00"/>
    <n v="43.5564681724846"/>
    <n v="663633260"/>
    <m/>
    <s v="34 ter rue Dr Eugène Phélip"/>
    <n v="63290"/>
    <s v="Puy Guillaume"/>
    <s v="FR"/>
  </r>
  <r>
    <x v="9"/>
    <x v="9"/>
    <x v="9"/>
    <x v="8"/>
    <x v="2"/>
    <s v="M"/>
    <s v="Auvergne"/>
    <s v="NTR"/>
    <n v="181692"/>
    <x v="4"/>
    <x v="0"/>
    <x v="0"/>
    <x v="0"/>
    <m/>
    <x v="2"/>
    <m/>
    <x v="9"/>
    <d v="2000-02-14T00:00:00"/>
    <n v="17.590691307323752"/>
    <n v="662944008"/>
    <m/>
    <s v="52 Route de Montluçon"/>
    <n v="3380"/>
    <s v="Quinssaignes"/>
    <s v="FR"/>
  </r>
  <r>
    <x v="10"/>
    <x v="10"/>
    <x v="10"/>
    <x v="0"/>
    <x v="1"/>
    <s v="M"/>
    <s v="R / A"/>
    <s v="NTR"/>
    <n v="4100"/>
    <x v="5"/>
    <x v="0"/>
    <x v="5"/>
    <x v="0"/>
    <m/>
    <x v="0"/>
    <m/>
    <x v="10"/>
    <d v="1952-01-19T00:00:00"/>
    <n v="65.661875427789184"/>
    <n v="674109248"/>
    <s v="neyod3@aol.com"/>
    <s v="39 rue Camille Bréchet"/>
    <n v="26110"/>
    <s v="Nyons"/>
    <s v="FR"/>
  </r>
  <r>
    <x v="11"/>
    <x v="11"/>
    <x v="11"/>
    <x v="9"/>
    <x v="3"/>
    <s v="M"/>
    <s v="Auvergne"/>
    <s v="NTR"/>
    <n v="73237"/>
    <x v="1"/>
    <x v="0"/>
    <x v="0"/>
    <x v="0"/>
    <m/>
    <x v="0"/>
    <m/>
    <x v="11"/>
    <d v="1967-03-15T00:00:00"/>
    <n v="50.510609171800134"/>
    <n v="621358950"/>
    <m/>
    <s v="5 allées des Asphodèles"/>
    <n v="63960"/>
    <s v="Veyre Monton"/>
    <s v="FR"/>
  </r>
  <r>
    <x v="12"/>
    <x v="12"/>
    <x v="12"/>
    <x v="10"/>
    <x v="0"/>
    <s v="M"/>
    <s v="R / A"/>
    <s v="NCO"/>
    <n v="46310"/>
    <x v="2"/>
    <x v="0"/>
    <x v="4"/>
    <x v="0"/>
    <m/>
    <x v="0"/>
    <m/>
    <x v="12"/>
    <d v="1971-01-11T00:00:00"/>
    <n v="46.683093771389458"/>
    <n v="770452872"/>
    <m/>
    <s v="18c route de Crest"/>
    <n v="26400"/>
    <s v="Beaufort sur Gervanne"/>
    <s v="FR"/>
  </r>
  <r>
    <x v="13"/>
    <x v="13"/>
    <x v="13"/>
    <x v="11"/>
    <x v="3"/>
    <s v="M"/>
    <s v="Auvergne"/>
    <s v="NTR"/>
    <n v="12194"/>
    <x v="0"/>
    <x v="0"/>
    <x v="0"/>
    <x v="0"/>
    <m/>
    <x v="0"/>
    <m/>
    <x v="13"/>
    <d v="1973-05-17T00:00:00"/>
    <n v="44.336755646817245"/>
    <n v="668196459"/>
    <m/>
    <s v="30 rue Emile Zola"/>
    <n v="6290"/>
    <s v="Puy Guillaume"/>
    <s v="FR"/>
  </r>
  <r>
    <x v="14"/>
    <x v="14"/>
    <x v="14"/>
    <x v="5"/>
    <x v="4"/>
    <s v="M"/>
    <s v="R / A"/>
    <s v="MAT"/>
    <n v="130885"/>
    <x v="6"/>
    <x v="0"/>
    <x v="6"/>
    <x v="0"/>
    <m/>
    <x v="0"/>
    <s v="bi"/>
    <x v="14"/>
    <d v="1957-10-20T00:00:00"/>
    <n v="59.909650924024639"/>
    <n v="675517983"/>
    <m/>
    <s v="1 chemin Traforêt"/>
    <n v="1800"/>
    <s v="St Maurice de Gourdans"/>
    <s v="FR"/>
  </r>
  <r>
    <x v="15"/>
    <x v="15"/>
    <x v="15"/>
    <x v="8"/>
    <x v="2"/>
    <s v="M"/>
    <s v="Auvergne"/>
    <s v="NTR"/>
    <n v="295573"/>
    <x v="1"/>
    <x v="0"/>
    <x v="1"/>
    <x v="0"/>
    <m/>
    <x v="0"/>
    <m/>
    <x v="3"/>
    <d v="2019-07-22T00:00:00"/>
    <n v="-1.8425735797399041"/>
    <n v="629135704"/>
    <m/>
    <s v="21 rue du Menhir"/>
    <n v="3190"/>
    <s v="Givarlais"/>
    <s v="FR"/>
  </r>
  <r>
    <x v="16"/>
    <x v="16"/>
    <x v="16"/>
    <x v="12"/>
    <x v="3"/>
    <s v="M"/>
    <s v="R / A"/>
    <s v="NTR"/>
    <n v="63524"/>
    <x v="0"/>
    <x v="0"/>
    <x v="0"/>
    <x v="0"/>
    <m/>
    <x v="0"/>
    <m/>
    <x v="15"/>
    <d v="1987-01-20T00:00:00"/>
    <n v="30.658453114305271"/>
    <n v="674506795"/>
    <m/>
    <s v="7 rue Diderot"/>
    <n v="69200"/>
    <s v="Venissieux"/>
    <s v="FR"/>
  </r>
  <r>
    <x v="17"/>
    <x v="17"/>
    <x v="2"/>
    <x v="1"/>
    <x v="3"/>
    <s v="M"/>
    <s v="R / A"/>
    <s v="NTR"/>
    <n v="7849"/>
    <x v="7"/>
    <x v="0"/>
    <x v="0"/>
    <x v="0"/>
    <m/>
    <x v="0"/>
    <m/>
    <x v="16"/>
    <d v="1970-06-24T00:00:00"/>
    <n v="47.233401779603014"/>
    <n v="608787358"/>
    <m/>
    <s v="559 Route de Preydières"/>
    <n v="38410"/>
    <s v="Vaulnaveys le bas"/>
    <s v="FR"/>
  </r>
  <r>
    <x v="18"/>
    <x v="18"/>
    <x v="17"/>
    <x v="13"/>
    <x v="3"/>
    <s v="M"/>
    <s v="R / A"/>
    <s v="NTR"/>
    <n v="17144"/>
    <x v="2"/>
    <x v="0"/>
    <x v="3"/>
    <x v="0"/>
    <m/>
    <x v="0"/>
    <m/>
    <x v="17"/>
    <d v="1964-03-15T00:00:00"/>
    <n v="53.508555783709788"/>
    <n v="475451142"/>
    <m/>
    <s v="84 impasse le Panorama"/>
    <n v="26260"/>
    <s v="Bren"/>
    <s v="FR"/>
  </r>
  <r>
    <x v="19"/>
    <x v="18"/>
    <x v="18"/>
    <x v="13"/>
    <x v="1"/>
    <s v="M"/>
    <s v="R / A"/>
    <s v="NTR"/>
    <n v="301464"/>
    <x v="0"/>
    <x v="0"/>
    <x v="4"/>
    <x v="0"/>
    <m/>
    <x v="3"/>
    <m/>
    <x v="18"/>
    <d v="2001-11-05T00:00:00"/>
    <n v="15.865845311430528"/>
    <n v="475451142"/>
    <s v="maurer.marc3@orange.fr"/>
    <s v="85 impasse le Panorama"/>
    <n v="26261"/>
    <s v="Bren"/>
    <s v="FR"/>
  </r>
  <r>
    <x v="20"/>
    <x v="19"/>
    <x v="19"/>
    <x v="13"/>
    <x v="3"/>
    <s v="M"/>
    <s v="R / A"/>
    <s v="NTR"/>
    <n v="16815"/>
    <x v="8"/>
    <x v="0"/>
    <x v="0"/>
    <x v="0"/>
    <s v="FR"/>
    <x v="0"/>
    <m/>
    <x v="19"/>
    <d v="1959-07-27T00:00:00"/>
    <n v="58.143737166324435"/>
    <n v="674838428"/>
    <m/>
    <s v="15 av de Romans"/>
    <n v="26000"/>
    <s v="Valence"/>
    <s v="FR"/>
  </r>
  <r>
    <x v="21"/>
    <x v="20"/>
    <x v="20"/>
    <x v="14"/>
    <x v="2"/>
    <s v="M"/>
    <s v="R / A"/>
    <s v="NCO"/>
    <n v="204175"/>
    <x v="1"/>
    <x v="0"/>
    <x v="0"/>
    <x v="0"/>
    <m/>
    <x v="0"/>
    <m/>
    <x v="20"/>
    <d v="1988-10-03T00:00:00"/>
    <n v="28.955509924709105"/>
    <n v="668790949"/>
    <m/>
    <s v="rue Danton"/>
    <n v="42510"/>
    <s v="Bussières"/>
    <s v="FR"/>
  </r>
  <r>
    <x v="22"/>
    <x v="21"/>
    <x v="21"/>
    <x v="15"/>
    <x v="4"/>
    <s v="M"/>
    <s v="R / A"/>
    <s v="NTR"/>
    <n v="19096"/>
    <x v="1"/>
    <x v="0"/>
    <x v="7"/>
    <x v="0"/>
    <m/>
    <x v="0"/>
    <m/>
    <x v="3"/>
    <d v="1966-03-21T00:00:00"/>
    <n v="51.493497604380565"/>
    <n v="659186147"/>
    <m/>
    <s v="Bergeron"/>
    <n v="7320"/>
    <s v="Rochepaule"/>
    <s v="FR"/>
  </r>
  <r>
    <x v="23"/>
    <x v="22"/>
    <x v="22"/>
    <x v="12"/>
    <x v="4"/>
    <s v="M"/>
    <s v="Lyonnais"/>
    <s v="MAT2"/>
    <n v="2374"/>
    <x v="4"/>
    <x v="0"/>
    <x v="7"/>
    <x v="0"/>
    <m/>
    <x v="0"/>
    <s v="bi"/>
    <x v="21"/>
    <d v="1953-07-18T00:00:00"/>
    <n v="64.167008898015055"/>
    <n v="683560338"/>
    <m/>
    <s v="28 av Paul Barrue"/>
    <n v="69680"/>
    <s v="Chassieu"/>
    <s v="FR"/>
  </r>
  <r>
    <x v="24"/>
    <x v="23"/>
    <x v="23"/>
    <x v="16"/>
    <x v="2"/>
    <s v="M"/>
    <s v="R / A"/>
    <s v="NTR"/>
    <n v="172229"/>
    <x v="5"/>
    <x v="0"/>
    <x v="5"/>
    <x v="0"/>
    <m/>
    <x v="0"/>
    <m/>
    <x v="22"/>
    <d v="1989-01-28T00:00:00"/>
    <n v="28.635181382614647"/>
    <n v="650908189"/>
    <s v="dominique.papillault@orange.fr"/>
    <s v="rue des chataigniers"/>
    <n v="1091"/>
    <s v="Francheleins"/>
    <s v="FR"/>
  </r>
  <r>
    <x v="25"/>
    <x v="24"/>
    <x v="24"/>
    <x v="17"/>
    <x v="1"/>
    <s v="M"/>
    <s v="R / A"/>
    <s v="NTR"/>
    <n v="6010"/>
    <x v="0"/>
    <x v="0"/>
    <x v="0"/>
    <x v="0"/>
    <m/>
    <x v="0"/>
    <m/>
    <x v="23"/>
    <d v="1957-04-23T00:00:00"/>
    <n v="60.402464065708422"/>
    <n v="782998618"/>
    <m/>
    <s v="16 allée des Epinettes"/>
    <n v="69580"/>
    <s v="Sathonay Village"/>
    <s v="FR"/>
  </r>
  <r>
    <x v="26"/>
    <x v="25"/>
    <x v="25"/>
    <x v="16"/>
    <x v="1"/>
    <s v="M"/>
    <s v="R / A"/>
    <s v="NTR"/>
    <n v="299497"/>
    <x v="3"/>
    <x v="0"/>
    <x v="4"/>
    <x v="0"/>
    <m/>
    <x v="0"/>
    <m/>
    <x v="3"/>
    <d v="1998-10-25T00:00:00"/>
    <n v="18.896646132785762"/>
    <n v="632140224"/>
    <s v="dk@kempf.fr"/>
    <s v="10 impasse des Adrets"/>
    <n v="42600"/>
    <s v="Lezigneux"/>
    <s v="FR"/>
  </r>
  <r>
    <x v="27"/>
    <x v="26"/>
    <x v="26"/>
    <x v="18"/>
    <x v="1"/>
    <s v="M"/>
    <s v="Auvergne"/>
    <s v="NCO"/>
    <n v="2602"/>
    <x v="3"/>
    <x v="0"/>
    <x v="0"/>
    <x v="0"/>
    <m/>
    <x v="0"/>
    <m/>
    <x v="3"/>
    <m/>
    <m/>
    <m/>
    <m/>
    <m/>
    <m/>
    <m/>
    <m/>
  </r>
  <r>
    <x v="28"/>
    <x v="27"/>
    <x v="12"/>
    <x v="13"/>
    <x v="2"/>
    <s v="M"/>
    <s v="R / A"/>
    <m/>
    <m/>
    <x v="0"/>
    <x v="0"/>
    <x v="1"/>
    <x v="0"/>
    <m/>
    <x v="0"/>
    <m/>
    <x v="3"/>
    <m/>
    <m/>
    <m/>
    <m/>
    <m/>
    <m/>
    <m/>
    <m/>
  </r>
  <r>
    <x v="29"/>
    <x v="28"/>
    <x v="1"/>
    <x v="19"/>
    <x v="1"/>
    <s v="M"/>
    <s v="Auvergne"/>
    <s v="HJ3C"/>
    <m/>
    <x v="2"/>
    <x v="0"/>
    <x v="4"/>
    <x v="0"/>
    <m/>
    <x v="4"/>
    <m/>
    <x v="3"/>
    <m/>
    <m/>
    <m/>
    <m/>
    <m/>
    <m/>
    <m/>
    <m/>
  </r>
  <r>
    <x v="30"/>
    <x v="29"/>
    <x v="27"/>
    <x v="1"/>
    <x v="1"/>
    <s v="M"/>
    <s v="R / A"/>
    <m/>
    <m/>
    <x v="3"/>
    <x v="0"/>
    <x v="0"/>
    <x v="0"/>
    <m/>
    <x v="0"/>
    <m/>
    <x v="3"/>
    <m/>
    <m/>
    <m/>
    <m/>
    <m/>
    <m/>
    <m/>
    <m/>
  </r>
  <r>
    <x v="31"/>
    <x v="30"/>
    <x v="27"/>
    <x v="16"/>
    <x v="1"/>
    <s v="M"/>
    <s v="R / A"/>
    <m/>
    <m/>
    <x v="2"/>
    <x v="0"/>
    <x v="0"/>
    <x v="0"/>
    <m/>
    <x v="0"/>
    <m/>
    <x v="3"/>
    <m/>
    <m/>
    <m/>
    <m/>
    <m/>
    <m/>
    <m/>
    <m/>
  </r>
  <r>
    <x v="32"/>
    <x v="31"/>
    <x v="28"/>
    <x v="13"/>
    <x v="2"/>
    <s v="M"/>
    <s v="R / A"/>
    <m/>
    <m/>
    <x v="2"/>
    <x v="0"/>
    <x v="0"/>
    <x v="0"/>
    <m/>
    <x v="0"/>
    <m/>
    <x v="3"/>
    <m/>
    <m/>
    <m/>
    <m/>
    <m/>
    <m/>
    <m/>
    <m/>
  </r>
  <r>
    <x v="33"/>
    <x v="32"/>
    <x v="29"/>
    <x v="1"/>
    <x v="4"/>
    <s v="M"/>
    <s v="R / A"/>
    <m/>
    <m/>
    <x v="4"/>
    <x v="0"/>
    <x v="7"/>
    <x v="0"/>
    <m/>
    <x v="0"/>
    <s v="bi"/>
    <x v="3"/>
    <m/>
    <m/>
    <m/>
    <m/>
    <m/>
    <m/>
    <m/>
    <m/>
  </r>
  <r>
    <x v="34"/>
    <x v="25"/>
    <x v="30"/>
    <x v="20"/>
    <x v="2"/>
    <s v="M"/>
    <s v="R / A"/>
    <m/>
    <m/>
    <x v="2"/>
    <x v="0"/>
    <x v="0"/>
    <x v="0"/>
    <m/>
    <x v="0"/>
    <m/>
    <x v="3"/>
    <m/>
    <m/>
    <m/>
    <m/>
    <m/>
    <m/>
    <m/>
    <m/>
  </r>
  <r>
    <x v="35"/>
    <x v="25"/>
    <x v="17"/>
    <x v="20"/>
    <x v="1"/>
    <s v="M"/>
    <s v="R / A"/>
    <m/>
    <m/>
    <x v="1"/>
    <x v="0"/>
    <x v="0"/>
    <x v="0"/>
    <m/>
    <x v="0"/>
    <m/>
    <x v="3"/>
    <m/>
    <m/>
    <m/>
    <m/>
    <m/>
    <m/>
    <m/>
    <m/>
  </r>
  <r>
    <x v="36"/>
    <x v="33"/>
    <x v="31"/>
    <x v="20"/>
    <x v="1"/>
    <s v="M"/>
    <s v="R / A"/>
    <m/>
    <m/>
    <x v="0"/>
    <x v="0"/>
    <x v="4"/>
    <x v="0"/>
    <m/>
    <x v="0"/>
    <m/>
    <x v="3"/>
    <m/>
    <m/>
    <m/>
    <m/>
    <m/>
    <m/>
    <m/>
    <m/>
  </r>
  <r>
    <x v="37"/>
    <x v="34"/>
    <x v="32"/>
    <x v="20"/>
    <x v="1"/>
    <s v="M"/>
    <s v="R / A"/>
    <s v="NTR"/>
    <n v="56539"/>
    <x v="0"/>
    <x v="0"/>
    <x v="8"/>
    <x v="0"/>
    <m/>
    <x v="0"/>
    <m/>
    <x v="24"/>
    <d v="1957-11-07T00:00:00"/>
    <n v="59.860369609856264"/>
    <n v="682594904"/>
    <m/>
    <s v="8 place Edith Piaf"/>
    <n v="42350"/>
    <s v="La Talaudière"/>
    <s v="FR"/>
  </r>
  <r>
    <x v="38"/>
    <x v="35"/>
    <x v="33"/>
    <x v="21"/>
    <x v="3"/>
    <s v="M"/>
    <s v="Auvergne"/>
    <m/>
    <m/>
    <x v="3"/>
    <x v="0"/>
    <x v="0"/>
    <x v="0"/>
    <m/>
    <x v="5"/>
    <m/>
    <x v="3"/>
    <m/>
    <m/>
    <m/>
    <m/>
    <m/>
    <m/>
    <m/>
    <m/>
  </r>
  <r>
    <x v="39"/>
    <x v="36"/>
    <x v="34"/>
    <x v="9"/>
    <x v="3"/>
    <s v="M"/>
    <s v="R / A"/>
    <m/>
    <m/>
    <x v="1"/>
    <x v="0"/>
    <x v="9"/>
    <x v="0"/>
    <m/>
    <x v="0"/>
    <m/>
    <x v="3"/>
    <m/>
    <m/>
    <m/>
    <m/>
    <m/>
    <m/>
    <m/>
    <m/>
  </r>
  <r>
    <x v="40"/>
    <x v="37"/>
    <x v="35"/>
    <x v="22"/>
    <x v="1"/>
    <s v="M"/>
    <s v="R / A"/>
    <m/>
    <m/>
    <x v="0"/>
    <x v="0"/>
    <x v="0"/>
    <x v="0"/>
    <m/>
    <x v="0"/>
    <m/>
    <x v="3"/>
    <m/>
    <m/>
    <m/>
    <m/>
    <m/>
    <m/>
    <m/>
    <m/>
  </r>
  <r>
    <x v="41"/>
    <x v="38"/>
    <x v="36"/>
    <x v="21"/>
    <x v="3"/>
    <s v="M"/>
    <s v="Auvergne"/>
    <m/>
    <m/>
    <x v="1"/>
    <x v="0"/>
    <x v="7"/>
    <x v="0"/>
    <m/>
    <x v="0"/>
    <m/>
    <x v="3"/>
    <m/>
    <m/>
    <m/>
    <m/>
    <m/>
    <m/>
    <m/>
    <m/>
  </r>
  <r>
    <x v="42"/>
    <x v="39"/>
    <x v="37"/>
    <x v="5"/>
    <x v="1"/>
    <s v="M"/>
    <s v="R / A"/>
    <s v="NJ3"/>
    <n v="300136"/>
    <x v="0"/>
    <x v="0"/>
    <x v="4"/>
    <x v="0"/>
    <m/>
    <x v="4"/>
    <m/>
    <x v="3"/>
    <d v="2004-12-30T00:00:00"/>
    <n v="12.714579055441478"/>
    <n v="664279983"/>
    <m/>
    <s v="2 allée des Colibris"/>
    <n v="69330"/>
    <s v="Jonage"/>
    <s v="FR"/>
  </r>
  <r>
    <x v="43"/>
    <x v="40"/>
    <x v="38"/>
    <x v="10"/>
    <x v="1"/>
    <s v="M"/>
    <s v="R / A"/>
    <m/>
    <m/>
    <x v="0"/>
    <x v="0"/>
    <x v="8"/>
    <x v="0"/>
    <m/>
    <x v="0"/>
    <m/>
    <x v="3"/>
    <m/>
    <m/>
    <m/>
    <m/>
    <m/>
    <m/>
    <m/>
    <m/>
  </r>
  <r>
    <x v="44"/>
    <x v="18"/>
    <x v="5"/>
    <x v="13"/>
    <x v="3"/>
    <s v="M"/>
    <s v="R / A"/>
    <m/>
    <m/>
    <x v="0"/>
    <x v="0"/>
    <x v="8"/>
    <x v="0"/>
    <m/>
    <x v="0"/>
    <m/>
    <x v="3"/>
    <m/>
    <m/>
    <m/>
    <m/>
    <m/>
    <m/>
    <m/>
    <m/>
  </r>
  <r>
    <x v="45"/>
    <x v="23"/>
    <x v="32"/>
    <x v="16"/>
    <x v="1"/>
    <s v="M"/>
    <s v="R / A"/>
    <s v="NTR"/>
    <n v="172226"/>
    <x v="5"/>
    <x v="0"/>
    <x v="5"/>
    <x v="0"/>
    <m/>
    <x v="0"/>
    <m/>
    <x v="25"/>
    <d v="1963-09-01T00:00:00"/>
    <n v="54.045174537987677"/>
    <m/>
    <s v="denis.satge@sfr.fr"/>
    <s v="rue des chataigniers"/>
    <n v="1090"/>
    <s v="Francheleins"/>
    <s v="FR"/>
  </r>
  <r>
    <x v="46"/>
    <x v="41"/>
    <x v="39"/>
    <x v="13"/>
    <x v="1"/>
    <s v="M"/>
    <s v="R / A"/>
    <s v="NTR"/>
    <n v="28543"/>
    <x v="0"/>
    <x v="0"/>
    <x v="8"/>
    <x v="0"/>
    <m/>
    <x v="0"/>
    <m/>
    <x v="26"/>
    <d v="1961-06-05T00:00:00"/>
    <n v="56.284736481861735"/>
    <m/>
    <m/>
    <s v="220 chemin du château"/>
    <n v="26240"/>
    <s v="La Motte de Galaure"/>
    <s v="FR"/>
  </r>
  <r>
    <x v="47"/>
    <x v="22"/>
    <x v="40"/>
    <x v="0"/>
    <x v="0"/>
    <s v="M"/>
    <s v="R / A"/>
    <s v="NJ3"/>
    <n v="308354"/>
    <x v="1"/>
    <x v="0"/>
    <x v="10"/>
    <x v="0"/>
    <m/>
    <x v="4"/>
    <m/>
    <x v="3"/>
    <d v="2005-04-01T00:00:00"/>
    <n v="12.462696783025326"/>
    <m/>
    <m/>
    <m/>
    <n v="26131"/>
    <s v="Saint Paul"/>
    <s v="FR"/>
  </r>
  <r>
    <x v="48"/>
    <x v="22"/>
    <x v="41"/>
    <x v="0"/>
    <x v="3"/>
    <s v="M"/>
    <s v="R / A"/>
    <s v="NTR"/>
    <n v="2376"/>
    <x v="2"/>
    <x v="0"/>
    <x v="0"/>
    <x v="0"/>
    <m/>
    <x v="0"/>
    <m/>
    <x v="3"/>
    <d v="1974-07-11T00:00:00"/>
    <n v="43.186858316221766"/>
    <m/>
    <m/>
    <m/>
    <n v="26130"/>
    <s v="Saint Paul"/>
    <s v="FR"/>
  </r>
  <r>
    <x v="49"/>
    <x v="42"/>
    <x v="42"/>
    <x v="5"/>
    <x v="5"/>
    <s v="M"/>
    <s v="R / A"/>
    <m/>
    <m/>
    <x v="0"/>
    <x v="0"/>
    <x v="1"/>
    <x v="0"/>
    <m/>
    <x v="0"/>
    <m/>
    <x v="3"/>
    <m/>
    <m/>
    <m/>
    <m/>
    <m/>
    <m/>
    <m/>
    <m/>
  </r>
  <r>
    <x v="50"/>
    <x v="43"/>
    <x v="43"/>
    <x v="23"/>
    <x v="2"/>
    <s v="M"/>
    <s v="R / A"/>
    <m/>
    <m/>
    <x v="9"/>
    <x v="0"/>
    <x v="8"/>
    <x v="0"/>
    <m/>
    <x v="0"/>
    <m/>
    <x v="3"/>
    <m/>
    <m/>
    <m/>
    <m/>
    <m/>
    <m/>
    <m/>
    <m/>
  </r>
  <r>
    <x v="51"/>
    <x v="44"/>
    <x v="44"/>
    <x v="24"/>
    <x v="1"/>
    <s v="M"/>
    <m/>
    <s v="Journée"/>
    <m/>
    <x v="0"/>
    <x v="0"/>
    <x v="1"/>
    <x v="0"/>
    <m/>
    <x v="0"/>
    <m/>
    <x v="3"/>
    <m/>
    <m/>
    <m/>
    <m/>
    <m/>
    <m/>
    <m/>
    <m/>
  </r>
  <r>
    <x v="52"/>
    <x v="45"/>
    <x v="45"/>
    <x v="25"/>
    <x v="2"/>
    <s v="M"/>
    <s v="R / A"/>
    <s v="NCO"/>
    <n v="20193"/>
    <x v="2"/>
    <x v="0"/>
    <x v="0"/>
    <x v="0"/>
    <m/>
    <x v="0"/>
    <m/>
    <x v="27"/>
    <d v="1974-11-04T00:00:00"/>
    <n v="42.869267624914443"/>
    <n v="475262664"/>
    <m/>
    <s v="ZA"/>
    <n v="26110"/>
    <s v="Nyons"/>
    <s v="FR"/>
  </r>
  <r>
    <x v="53"/>
    <x v="46"/>
    <x v="13"/>
    <x v="13"/>
    <x v="1"/>
    <s v="M"/>
    <s v="R / A"/>
    <m/>
    <m/>
    <x v="0"/>
    <x v="0"/>
    <x v="0"/>
    <x v="0"/>
    <m/>
    <x v="0"/>
    <m/>
    <x v="3"/>
    <m/>
    <m/>
    <m/>
    <m/>
    <m/>
    <m/>
    <m/>
    <m/>
  </r>
  <r>
    <x v="54"/>
    <x v="47"/>
    <x v="46"/>
    <x v="26"/>
    <x v="2"/>
    <s v="M"/>
    <s v="R / A"/>
    <m/>
    <m/>
    <x v="0"/>
    <x v="0"/>
    <x v="1"/>
    <x v="0"/>
    <m/>
    <x v="0"/>
    <m/>
    <x v="3"/>
    <m/>
    <m/>
    <m/>
    <m/>
    <m/>
    <m/>
    <m/>
    <m/>
  </r>
  <r>
    <x v="55"/>
    <x v="48"/>
    <x v="27"/>
    <x v="27"/>
    <x v="4"/>
    <s v="M"/>
    <s v="R / A"/>
    <s v="NCO"/>
    <n v="65741"/>
    <x v="10"/>
    <x v="0"/>
    <x v="11"/>
    <x v="0"/>
    <m/>
    <x v="0"/>
    <s v="bi"/>
    <x v="28"/>
    <d v="1964-06-25T00:00:00"/>
    <n v="53.229295003422315"/>
    <n v="622808071"/>
    <m/>
    <s v="78 quai Gambetta"/>
    <n v="7300"/>
    <s v="Tournon"/>
    <s v="FR"/>
  </r>
  <r>
    <x v="56"/>
    <x v="49"/>
    <x v="7"/>
    <x v="13"/>
    <x v="4"/>
    <s v="M"/>
    <s v="R / A"/>
    <s v="NTR"/>
    <n v="281312"/>
    <x v="11"/>
    <x v="0"/>
    <x v="12"/>
    <x v="0"/>
    <s v="FR"/>
    <x v="0"/>
    <s v="bi"/>
    <x v="29"/>
    <d v="1961-05-23T00:00:00"/>
    <n v="56.320328542094458"/>
    <n v="475071309"/>
    <m/>
    <s v="32 Chemin des Trousses"/>
    <n v="7300"/>
    <s v="Tournon"/>
    <s v="FR"/>
  </r>
  <r>
    <x v="57"/>
    <x v="50"/>
    <x v="47"/>
    <x v="0"/>
    <x v="1"/>
    <s v="M"/>
    <s v="R / A"/>
    <s v="NTR"/>
    <n v="300924"/>
    <x v="8"/>
    <x v="0"/>
    <x v="1"/>
    <x v="0"/>
    <m/>
    <x v="0"/>
    <m/>
    <x v="3"/>
    <d v="1983-04-02T00:00:00"/>
    <n v="34.461327857631758"/>
    <n v="685173513"/>
    <m/>
    <s v="La Renarde"/>
    <n v="26230"/>
    <s v="Roussas"/>
    <s v="FR"/>
  </r>
  <r>
    <x v="58"/>
    <x v="51"/>
    <x v="48"/>
    <x v="20"/>
    <x v="1"/>
    <s v="M"/>
    <s v="R / A"/>
    <m/>
    <m/>
    <x v="1"/>
    <x v="0"/>
    <x v="1"/>
    <x v="0"/>
    <m/>
    <x v="0"/>
    <m/>
    <x v="3"/>
    <m/>
    <m/>
    <m/>
    <m/>
    <m/>
    <m/>
    <m/>
    <m/>
  </r>
  <r>
    <x v="59"/>
    <x v="52"/>
    <x v="49"/>
    <x v="20"/>
    <x v="5"/>
    <s v="M"/>
    <s v="R / A"/>
    <m/>
    <m/>
    <x v="8"/>
    <x v="0"/>
    <x v="1"/>
    <x v="0"/>
    <m/>
    <x v="0"/>
    <m/>
    <x v="3"/>
    <m/>
    <m/>
    <m/>
    <m/>
    <m/>
    <m/>
    <m/>
    <m/>
  </r>
  <r>
    <x v="60"/>
    <x v="53"/>
    <x v="17"/>
    <x v="13"/>
    <x v="0"/>
    <s v="M"/>
    <s v="R / A"/>
    <m/>
    <m/>
    <x v="0"/>
    <x v="0"/>
    <x v="0"/>
    <x v="0"/>
    <m/>
    <x v="0"/>
    <m/>
    <x v="3"/>
    <m/>
    <m/>
    <m/>
    <m/>
    <m/>
    <m/>
    <m/>
    <m/>
  </r>
  <r>
    <x v="61"/>
    <x v="54"/>
    <x v="7"/>
    <x v="13"/>
    <x v="4"/>
    <s v="M"/>
    <s v="R / A"/>
    <s v="NTR"/>
    <n v="271404"/>
    <x v="11"/>
    <x v="0"/>
    <x v="12"/>
    <x v="0"/>
    <m/>
    <x v="0"/>
    <m/>
    <x v="30"/>
    <d v="1959-08-31T00:00:00"/>
    <n v="58.047912388774812"/>
    <n v="677003573"/>
    <m/>
    <s v="42 route de Lamastre"/>
    <n v="7300"/>
    <s v="Tournon"/>
    <s v="FR"/>
  </r>
  <r>
    <x v="62"/>
    <x v="55"/>
    <x v="50"/>
    <x v="20"/>
    <x v="2"/>
    <s v="M"/>
    <s v="R / A"/>
    <m/>
    <m/>
    <x v="1"/>
    <x v="0"/>
    <x v="4"/>
    <x v="0"/>
    <m/>
    <x v="3"/>
    <m/>
    <x v="3"/>
    <m/>
    <m/>
    <m/>
    <m/>
    <m/>
    <m/>
    <m/>
    <m/>
  </r>
  <r>
    <x v="63"/>
    <x v="56"/>
    <x v="51"/>
    <x v="28"/>
    <x v="3"/>
    <s v="M"/>
    <s v="Auvergne"/>
    <s v="NCO"/>
    <n v="286169"/>
    <x v="1"/>
    <x v="0"/>
    <x v="10"/>
    <x v="0"/>
    <m/>
    <x v="3"/>
    <m/>
    <x v="3"/>
    <d v="2001-10-24T00:00:00"/>
    <n v="15.898699520876113"/>
    <m/>
    <m/>
    <s v="Chemin des réservoirs"/>
    <n v="43000"/>
    <s v="Polignac"/>
    <s v="FR"/>
  </r>
  <r>
    <x v="64"/>
    <x v="57"/>
    <x v="52"/>
    <x v="25"/>
    <x v="1"/>
    <s v="M"/>
    <s v="R / A"/>
    <m/>
    <m/>
    <x v="0"/>
    <x v="0"/>
    <x v="1"/>
    <x v="0"/>
    <m/>
    <x v="0"/>
    <m/>
    <x v="3"/>
    <m/>
    <m/>
    <m/>
    <m/>
    <m/>
    <m/>
    <m/>
    <m/>
  </r>
  <r>
    <x v="65"/>
    <x v="58"/>
    <x v="19"/>
    <x v="16"/>
    <x v="3"/>
    <s v="M"/>
    <s v="R / A"/>
    <s v="NTR"/>
    <n v="5073"/>
    <x v="0"/>
    <x v="0"/>
    <x v="0"/>
    <x v="0"/>
    <m/>
    <x v="0"/>
    <m/>
    <x v="31"/>
    <d v="1965-03-24T00:00:00"/>
    <n v="52.484599589322379"/>
    <n v="684843433"/>
    <m/>
    <s v="13 impasse des Rabattes"/>
    <n v="69290"/>
    <s v="Craponnes"/>
    <s v="FR"/>
  </r>
  <r>
    <x v="66"/>
    <x v="59"/>
    <x v="53"/>
    <x v="1"/>
    <x v="1"/>
    <s v="M"/>
    <s v="R / A"/>
    <m/>
    <m/>
    <x v="5"/>
    <x v="0"/>
    <x v="5"/>
    <x v="0"/>
    <m/>
    <x v="0"/>
    <m/>
    <x v="3"/>
    <m/>
    <m/>
    <m/>
    <m/>
    <m/>
    <m/>
    <m/>
    <m/>
  </r>
  <r>
    <x v="67"/>
    <x v="60"/>
    <x v="14"/>
    <x v="17"/>
    <x v="1"/>
    <s v="M"/>
    <s v="R / A"/>
    <m/>
    <m/>
    <x v="0"/>
    <x v="0"/>
    <x v="0"/>
    <x v="0"/>
    <m/>
    <x v="0"/>
    <m/>
    <x v="3"/>
    <m/>
    <m/>
    <m/>
    <m/>
    <m/>
    <m/>
    <m/>
    <m/>
  </r>
  <r>
    <x v="68"/>
    <x v="61"/>
    <x v="27"/>
    <x v="29"/>
    <x v="1"/>
    <s v="M"/>
    <s v="R / A"/>
    <m/>
    <m/>
    <x v="0"/>
    <x v="0"/>
    <x v="0"/>
    <x v="0"/>
    <m/>
    <x v="0"/>
    <m/>
    <x v="3"/>
    <m/>
    <m/>
    <m/>
    <m/>
    <m/>
    <m/>
    <m/>
    <m/>
  </r>
  <r>
    <x v="68"/>
    <x v="61"/>
    <x v="54"/>
    <x v="29"/>
    <x v="1"/>
    <s v="M"/>
    <s v="R / A"/>
    <m/>
    <m/>
    <x v="0"/>
    <x v="0"/>
    <x v="0"/>
    <x v="0"/>
    <m/>
    <x v="0"/>
    <m/>
    <x v="3"/>
    <m/>
    <m/>
    <m/>
    <m/>
    <m/>
    <m/>
    <m/>
    <m/>
  </r>
  <r>
    <x v="69"/>
    <x v="62"/>
    <x v="10"/>
    <x v="30"/>
    <x v="0"/>
    <s v="M"/>
    <s v="R / A"/>
    <s v="NCB"/>
    <m/>
    <x v="1"/>
    <x v="0"/>
    <x v="4"/>
    <x v="0"/>
    <m/>
    <x v="0"/>
    <m/>
    <x v="3"/>
    <m/>
    <m/>
    <m/>
    <m/>
    <m/>
    <m/>
    <m/>
    <m/>
  </r>
  <r>
    <x v="70"/>
    <x v="63"/>
    <x v="55"/>
    <x v="13"/>
    <x v="1"/>
    <s v="M"/>
    <s v="R / A"/>
    <s v="Journée"/>
    <m/>
    <x v="0"/>
    <x v="0"/>
    <x v="0"/>
    <x v="0"/>
    <m/>
    <x v="0"/>
    <m/>
    <x v="3"/>
    <m/>
    <m/>
    <m/>
    <m/>
    <m/>
    <m/>
    <m/>
    <m/>
  </r>
  <r>
    <x v="71"/>
    <x v="56"/>
    <x v="56"/>
    <x v="28"/>
    <x v="2"/>
    <s v="M"/>
    <s v="Auvergne"/>
    <s v="NCO"/>
    <n v="286171"/>
    <x v="1"/>
    <x v="0"/>
    <x v="4"/>
    <x v="0"/>
    <m/>
    <x v="2"/>
    <m/>
    <x v="32"/>
    <d v="2000-01-06T00:00:00"/>
    <n v="17.697467488021903"/>
    <n v="771252646"/>
    <m/>
    <s v="Chemin des réservoirs"/>
    <n v="43001"/>
    <s v="Polignac"/>
    <s v="FR"/>
  </r>
  <r>
    <x v="72"/>
    <x v="64"/>
    <x v="57"/>
    <x v="1"/>
    <x v="3"/>
    <s v="M"/>
    <s v="R / A"/>
    <m/>
    <m/>
    <x v="3"/>
    <x v="0"/>
    <x v="0"/>
    <x v="0"/>
    <m/>
    <x v="0"/>
    <m/>
    <x v="3"/>
    <m/>
    <m/>
    <m/>
    <m/>
    <m/>
    <m/>
    <m/>
    <m/>
  </r>
  <r>
    <x v="73"/>
    <x v="65"/>
    <x v="52"/>
    <x v="12"/>
    <x v="0"/>
    <s v="M"/>
    <s v="R / A"/>
    <m/>
    <m/>
    <x v="4"/>
    <x v="0"/>
    <x v="8"/>
    <x v="0"/>
    <m/>
    <x v="0"/>
    <m/>
    <x v="3"/>
    <m/>
    <m/>
    <m/>
    <m/>
    <m/>
    <m/>
    <m/>
    <m/>
  </r>
  <r>
    <x v="74"/>
    <x v="66"/>
    <x v="32"/>
    <x v="17"/>
    <x v="5"/>
    <s v="M"/>
    <s v="R / A"/>
    <m/>
    <m/>
    <x v="5"/>
    <x v="0"/>
    <x v="5"/>
    <x v="0"/>
    <m/>
    <x v="0"/>
    <m/>
    <x v="3"/>
    <m/>
    <m/>
    <m/>
    <m/>
    <m/>
    <m/>
    <m/>
    <m/>
  </r>
  <r>
    <x v="75"/>
    <x v="67"/>
    <x v="58"/>
    <x v="26"/>
    <x v="2"/>
    <s v="M"/>
    <s v="R / A"/>
    <m/>
    <m/>
    <x v="0"/>
    <x v="0"/>
    <x v="8"/>
    <x v="0"/>
    <m/>
    <x v="0"/>
    <m/>
    <x v="3"/>
    <m/>
    <m/>
    <m/>
    <m/>
    <m/>
    <m/>
    <m/>
    <m/>
  </r>
  <r>
    <x v="76"/>
    <x v="67"/>
    <x v="59"/>
    <x v="26"/>
    <x v="2"/>
    <s v="M"/>
    <s v="R / A"/>
    <m/>
    <m/>
    <x v="0"/>
    <x v="0"/>
    <x v="0"/>
    <x v="0"/>
    <m/>
    <x v="0"/>
    <m/>
    <x v="3"/>
    <m/>
    <m/>
    <m/>
    <m/>
    <m/>
    <m/>
    <m/>
    <m/>
  </r>
  <r>
    <x v="77"/>
    <x v="68"/>
    <x v="60"/>
    <x v="21"/>
    <x v="5"/>
    <s v="M"/>
    <s v="R / A"/>
    <m/>
    <m/>
    <x v="1"/>
    <x v="0"/>
    <x v="1"/>
    <x v="0"/>
    <m/>
    <x v="0"/>
    <m/>
    <x v="3"/>
    <m/>
    <m/>
    <m/>
    <m/>
    <m/>
    <m/>
    <m/>
    <m/>
  </r>
  <r>
    <x v="78"/>
    <x v="69"/>
    <x v="61"/>
    <x v="20"/>
    <x v="5"/>
    <s v="M"/>
    <s v="R / A"/>
    <m/>
    <m/>
    <x v="1"/>
    <x v="0"/>
    <x v="1"/>
    <x v="0"/>
    <m/>
    <x v="0"/>
    <m/>
    <x v="3"/>
    <m/>
    <m/>
    <m/>
    <m/>
    <m/>
    <m/>
    <m/>
    <m/>
  </r>
  <r>
    <x v="79"/>
    <x v="70"/>
    <x v="39"/>
    <x v="20"/>
    <x v="0"/>
    <s v="M"/>
    <s v="R / A"/>
    <m/>
    <m/>
    <x v="4"/>
    <x v="0"/>
    <x v="7"/>
    <x v="0"/>
    <m/>
    <x v="0"/>
    <m/>
    <x v="3"/>
    <m/>
    <m/>
    <m/>
    <m/>
    <m/>
    <m/>
    <m/>
    <m/>
  </r>
  <r>
    <x v="80"/>
    <x v="71"/>
    <x v="62"/>
    <x v="24"/>
    <x v="6"/>
    <m/>
    <m/>
    <m/>
    <m/>
    <x v="12"/>
    <x v="0"/>
    <x v="13"/>
    <x v="0"/>
    <m/>
    <x v="6"/>
    <m/>
    <x v="3"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1">
  <r>
    <x v="0"/>
    <x v="0"/>
    <x v="0"/>
    <x v="0"/>
    <x v="0"/>
    <s v="M"/>
    <x v="0"/>
    <x v="0"/>
    <n v="250"/>
    <x v="0"/>
    <s v=""/>
    <x v="0"/>
    <x v="0"/>
    <x v="0"/>
    <n v="7"/>
    <n v="2"/>
    <n v="1"/>
    <m/>
    <m/>
    <n v="4"/>
    <s v="OK"/>
    <n v="6"/>
    <n v="3"/>
    <n v="1"/>
    <m/>
    <m/>
    <n v="5"/>
    <s v="OK"/>
    <n v="8"/>
    <m/>
    <n v="2"/>
    <m/>
    <m/>
    <n v="4"/>
    <s v="OK"/>
    <m/>
    <m/>
    <n v="8"/>
    <m/>
    <n v="15"/>
    <n v="0"/>
    <e v="#REF!"/>
    <n v="8"/>
    <n v="3"/>
  </r>
  <r>
    <x v="1"/>
    <x v="1"/>
    <x v="1"/>
    <x v="1"/>
    <x v="1"/>
    <s v="M"/>
    <x v="0"/>
    <x v="1"/>
    <n v="250"/>
    <x v="0"/>
    <s v=""/>
    <x v="0"/>
    <x v="0"/>
    <x v="0"/>
    <n v="10"/>
    <m/>
    <m/>
    <m/>
    <m/>
    <n v="0"/>
    <s v="OK"/>
    <n v="8"/>
    <n v="2"/>
    <m/>
    <m/>
    <m/>
    <n v="2"/>
    <s v="OK"/>
    <n v="10"/>
    <m/>
    <m/>
    <m/>
    <m/>
    <n v="0"/>
    <s v="OK"/>
    <m/>
    <m/>
    <n v="0"/>
    <m/>
    <n v="20"/>
    <n v="0"/>
    <e v="#REF!"/>
    <n v="0"/>
    <n v="3"/>
  </r>
  <r>
    <x v="2"/>
    <x v="2"/>
    <x v="2"/>
    <x v="1"/>
    <x v="2"/>
    <s v="M"/>
    <x v="0"/>
    <x v="1"/>
    <n v="300"/>
    <x v="1"/>
    <s v=""/>
    <x v="0"/>
    <x v="0"/>
    <x v="0"/>
    <n v="4"/>
    <n v="3"/>
    <m/>
    <n v="3"/>
    <m/>
    <n v="12"/>
    <s v="OK"/>
    <n v="5"/>
    <n v="2"/>
    <n v="1"/>
    <n v="2"/>
    <m/>
    <n v="10"/>
    <s v="OK"/>
    <n v="6"/>
    <n v="3"/>
    <m/>
    <n v="1"/>
    <m/>
    <n v="6"/>
    <s v="OK"/>
    <m/>
    <m/>
    <n v="28"/>
    <m/>
    <n v="15"/>
    <n v="0"/>
    <e v="#REF!"/>
    <n v="28"/>
    <n v="3"/>
  </r>
  <r>
    <x v="3"/>
    <x v="3"/>
    <x v="3"/>
    <x v="2"/>
    <x v="1"/>
    <s v="M"/>
    <x v="1"/>
    <x v="0"/>
    <n v="250"/>
    <x v="0"/>
    <s v=""/>
    <x v="0"/>
    <x v="0"/>
    <x v="0"/>
    <n v="5"/>
    <n v="2"/>
    <m/>
    <n v="2"/>
    <n v="1"/>
    <n v="13"/>
    <s v="OK"/>
    <n v="6"/>
    <n v="2"/>
    <n v="1"/>
    <n v="1"/>
    <m/>
    <n v="7"/>
    <s v="OK"/>
    <n v="6"/>
    <m/>
    <n v="3"/>
    <n v="1"/>
    <m/>
    <n v="9"/>
    <s v="OK"/>
    <m/>
    <m/>
    <n v="20"/>
    <m/>
    <n v="11"/>
    <n v="0"/>
    <e v="#REF!"/>
    <n v="20"/>
    <n v="3"/>
  </r>
  <r>
    <x v="4"/>
    <x v="4"/>
    <x v="4"/>
    <x v="3"/>
    <x v="2"/>
    <s v="M"/>
    <x v="2"/>
    <x v="0"/>
    <n v="0"/>
    <x v="2"/>
    <s v=""/>
    <x v="0"/>
    <x v="0"/>
    <x v="0"/>
    <n v="6"/>
    <n v="1"/>
    <n v="2"/>
    <m/>
    <n v="1"/>
    <n v="10"/>
    <s v="OK"/>
    <n v="8"/>
    <n v="1"/>
    <m/>
    <n v="1"/>
    <m/>
    <n v="4"/>
    <s v="OK"/>
    <n v="6"/>
    <n v="2"/>
    <n v="1"/>
    <n v="1"/>
    <m/>
    <n v="7"/>
    <s v="OK"/>
    <m/>
    <m/>
    <n v="21"/>
    <m/>
    <n v="20"/>
    <n v="0"/>
    <e v="#REF!"/>
    <n v="21"/>
    <n v="3"/>
  </r>
  <r>
    <x v="5"/>
    <x v="5"/>
    <x v="5"/>
    <x v="4"/>
    <x v="2"/>
    <s v="M"/>
    <x v="0"/>
    <x v="2"/>
    <n v="290"/>
    <x v="3"/>
    <s v=""/>
    <x v="0"/>
    <x v="0"/>
    <x v="0"/>
    <n v="3"/>
    <n v="5"/>
    <m/>
    <n v="1"/>
    <n v="1"/>
    <n v="13"/>
    <s v="OK"/>
    <n v="3"/>
    <n v="2"/>
    <n v="1"/>
    <n v="2"/>
    <n v="2"/>
    <n v="20"/>
    <s v="OK"/>
    <n v="3"/>
    <n v="3"/>
    <n v="1"/>
    <n v="1"/>
    <n v="2"/>
    <n v="18"/>
    <s v="OK"/>
    <m/>
    <m/>
    <n v="51"/>
    <m/>
    <n v="9"/>
    <n v="0"/>
    <e v="#REF!"/>
    <n v="51"/>
    <n v="3"/>
  </r>
  <r>
    <x v="6"/>
    <x v="6"/>
    <x v="6"/>
    <x v="5"/>
    <x v="0"/>
    <s v="M"/>
    <x v="0"/>
    <x v="0"/>
    <n v="125"/>
    <x v="4"/>
    <s v=""/>
    <x v="0"/>
    <x v="1"/>
    <x v="0"/>
    <n v="7"/>
    <n v="1"/>
    <m/>
    <m/>
    <n v="2"/>
    <n v="11"/>
    <s v="OK"/>
    <n v="5"/>
    <n v="0"/>
    <n v="3"/>
    <n v="2"/>
    <m/>
    <n v="12"/>
    <s v="OK"/>
    <n v="8"/>
    <n v="1"/>
    <m/>
    <n v="1"/>
    <m/>
    <n v="4"/>
    <s v="OK"/>
    <m/>
    <m/>
    <n v="15"/>
    <m/>
    <n v="15"/>
    <n v="0"/>
    <e v="#REF!"/>
    <n v="15"/>
    <n v="3"/>
  </r>
  <r>
    <x v="7"/>
    <x v="7"/>
    <x v="7"/>
    <x v="6"/>
    <x v="2"/>
    <s v="M"/>
    <x v="1"/>
    <x v="3"/>
    <n v="250"/>
    <x v="0"/>
    <s v=""/>
    <x v="0"/>
    <x v="0"/>
    <x v="0"/>
    <n v="5"/>
    <n v="2"/>
    <n v="2"/>
    <n v="1"/>
    <m/>
    <n v="9"/>
    <s v="OK"/>
    <n v="1"/>
    <n v="1"/>
    <n v="4"/>
    <n v="2"/>
    <n v="2"/>
    <n v="25"/>
    <s v="OK"/>
    <n v="2"/>
    <n v="3"/>
    <n v="1"/>
    <n v="4"/>
    <m/>
    <n v="17"/>
    <s v="OK"/>
    <m/>
    <m/>
    <n v="51"/>
    <m/>
    <n v="8"/>
    <n v="0"/>
    <e v="#REF!"/>
    <n v="51"/>
    <n v="3"/>
  </r>
  <r>
    <x v="8"/>
    <x v="8"/>
    <x v="8"/>
    <x v="7"/>
    <x v="0"/>
    <s v="M"/>
    <x v="1"/>
    <x v="0"/>
    <n v="125"/>
    <x v="4"/>
    <s v=""/>
    <x v="0"/>
    <x v="0"/>
    <x v="0"/>
    <n v="1"/>
    <m/>
    <n v="1"/>
    <n v="5"/>
    <n v="3"/>
    <n v="32"/>
    <s v="OK"/>
    <m/>
    <m/>
    <m/>
    <m/>
    <m/>
    <s v=""/>
    <s v=""/>
    <m/>
    <m/>
    <m/>
    <m/>
    <m/>
    <s v=""/>
    <s v=""/>
    <s v="AB"/>
    <m/>
    <e v="#VALUE!"/>
    <m/>
    <n v="1"/>
    <n v="0"/>
    <e v="#REF!"/>
    <n v="999"/>
    <n v="2"/>
  </r>
  <r>
    <x v="9"/>
    <x v="9"/>
    <x v="9"/>
    <x v="8"/>
    <x v="2"/>
    <s v="M"/>
    <x v="1"/>
    <x v="4"/>
    <n v="250"/>
    <x v="0"/>
    <s v=""/>
    <x v="0"/>
    <x v="2"/>
    <x v="0"/>
    <n v="4"/>
    <n v="1"/>
    <n v="3"/>
    <n v="2"/>
    <m/>
    <n v="13"/>
    <s v="OK"/>
    <n v="2"/>
    <n v="4"/>
    <n v="2"/>
    <n v="2"/>
    <m/>
    <n v="14"/>
    <s v="OK"/>
    <n v="3"/>
    <n v="3"/>
    <m/>
    <n v="2"/>
    <n v="2"/>
    <n v="19"/>
    <s v="OK"/>
    <m/>
    <m/>
    <n v="46"/>
    <m/>
    <n v="9"/>
    <n v="0"/>
    <e v="#REF!"/>
    <n v="46"/>
    <n v="3"/>
  </r>
  <r>
    <x v="10"/>
    <x v="10"/>
    <x v="10"/>
    <x v="0"/>
    <x v="1"/>
    <s v="M"/>
    <x v="0"/>
    <x v="5"/>
    <n v="260"/>
    <x v="5"/>
    <s v=""/>
    <x v="0"/>
    <x v="0"/>
    <x v="0"/>
    <n v="10"/>
    <m/>
    <m/>
    <m/>
    <m/>
    <n v="0"/>
    <s v="OK"/>
    <n v="9"/>
    <m/>
    <n v="1"/>
    <m/>
    <m/>
    <n v="2"/>
    <s v="OK"/>
    <n v="10"/>
    <m/>
    <m/>
    <m/>
    <m/>
    <n v="0"/>
    <s v="OK"/>
    <m/>
    <m/>
    <n v="0"/>
    <m/>
    <n v="20"/>
    <n v="0"/>
    <e v="#REF!"/>
    <n v="0"/>
    <n v="3"/>
  </r>
  <r>
    <x v="11"/>
    <x v="11"/>
    <x v="11"/>
    <x v="9"/>
    <x v="3"/>
    <s v="M"/>
    <x v="1"/>
    <x v="1"/>
    <n v="250"/>
    <x v="0"/>
    <s v=""/>
    <x v="0"/>
    <x v="0"/>
    <x v="0"/>
    <m/>
    <m/>
    <m/>
    <m/>
    <m/>
    <s v=""/>
    <s v=""/>
    <m/>
    <m/>
    <m/>
    <m/>
    <m/>
    <s v=""/>
    <s v=""/>
    <m/>
    <m/>
    <m/>
    <m/>
    <m/>
    <s v=""/>
    <s v=""/>
    <s v="AB"/>
    <m/>
    <s v=""/>
    <m/>
    <n v="0"/>
    <n v="0"/>
    <e v="#REF!"/>
    <n v="999"/>
    <n v="2"/>
  </r>
  <r>
    <x v="12"/>
    <x v="12"/>
    <x v="12"/>
    <x v="10"/>
    <x v="0"/>
    <s v="M"/>
    <x v="0"/>
    <x v="2"/>
    <n v="125"/>
    <x v="4"/>
    <s v=""/>
    <x v="0"/>
    <x v="0"/>
    <x v="0"/>
    <n v="6"/>
    <n v="1"/>
    <n v="1"/>
    <n v="2"/>
    <m/>
    <n v="9"/>
    <s v="OK"/>
    <n v="7"/>
    <n v="2"/>
    <m/>
    <n v="1"/>
    <m/>
    <n v="5"/>
    <s v="OK"/>
    <m/>
    <m/>
    <m/>
    <m/>
    <m/>
    <s v=""/>
    <s v=""/>
    <m/>
    <m/>
    <n v="14"/>
    <m/>
    <n v="13"/>
    <n v="0"/>
    <e v="#REF!"/>
    <n v="14"/>
    <n v="2"/>
  </r>
  <r>
    <x v="13"/>
    <x v="13"/>
    <x v="13"/>
    <x v="11"/>
    <x v="3"/>
    <s v="M"/>
    <x v="1"/>
    <x v="0"/>
    <n v="250"/>
    <x v="0"/>
    <s v=""/>
    <x v="0"/>
    <x v="0"/>
    <x v="0"/>
    <n v="8"/>
    <n v="1"/>
    <m/>
    <n v="1"/>
    <m/>
    <n v="4"/>
    <s v="OK"/>
    <n v="7"/>
    <n v="2"/>
    <m/>
    <n v="1"/>
    <m/>
    <n v="5"/>
    <s v="OK"/>
    <n v="6"/>
    <n v="3"/>
    <m/>
    <n v="1"/>
    <m/>
    <n v="6"/>
    <s v="OK"/>
    <m/>
    <m/>
    <n v="15"/>
    <m/>
    <n v="21"/>
    <n v="0"/>
    <e v="#REF!"/>
    <n v="15"/>
    <n v="3"/>
  </r>
  <r>
    <x v="14"/>
    <x v="14"/>
    <x v="14"/>
    <x v="5"/>
    <x v="4"/>
    <s v="M"/>
    <x v="0"/>
    <x v="6"/>
    <n v="325"/>
    <x v="6"/>
    <s v=""/>
    <x v="1"/>
    <x v="0"/>
    <x v="0"/>
    <n v="9"/>
    <n v="1"/>
    <m/>
    <m/>
    <m/>
    <n v="1"/>
    <s v="OK"/>
    <n v="10"/>
    <m/>
    <m/>
    <m/>
    <m/>
    <n v="0"/>
    <s v="OK"/>
    <m/>
    <m/>
    <m/>
    <m/>
    <m/>
    <s v=""/>
    <s v=""/>
    <m/>
    <m/>
    <n v="1"/>
    <m/>
    <n v="19"/>
    <n v="0"/>
    <e v="#REF!"/>
    <n v="1"/>
    <n v="2"/>
  </r>
  <r>
    <x v="15"/>
    <x v="15"/>
    <x v="15"/>
    <x v="8"/>
    <x v="2"/>
    <s v="M"/>
    <x v="1"/>
    <x v="1"/>
    <n v="300"/>
    <x v="1"/>
    <s v=""/>
    <x v="0"/>
    <x v="0"/>
    <x v="0"/>
    <n v="6"/>
    <n v="2"/>
    <m/>
    <n v="2"/>
    <m/>
    <n v="8"/>
    <s v="OK"/>
    <n v="5"/>
    <n v="1"/>
    <m/>
    <n v="3"/>
    <n v="1"/>
    <n v="15"/>
    <s v="OK"/>
    <n v="5"/>
    <n v="1"/>
    <n v="2"/>
    <n v="2"/>
    <m/>
    <n v="11"/>
    <s v="OK"/>
    <m/>
    <m/>
    <n v="34"/>
    <m/>
    <n v="16"/>
    <n v="0"/>
    <e v="#REF!"/>
    <n v="34"/>
    <n v="3"/>
  </r>
  <r>
    <x v="16"/>
    <x v="16"/>
    <x v="16"/>
    <x v="12"/>
    <x v="3"/>
    <s v="M"/>
    <x v="0"/>
    <x v="0"/>
    <n v="250"/>
    <x v="0"/>
    <s v=""/>
    <x v="0"/>
    <x v="0"/>
    <x v="0"/>
    <n v="9"/>
    <n v="1"/>
    <m/>
    <m/>
    <m/>
    <n v="1"/>
    <s v="OK"/>
    <n v="6"/>
    <n v="2"/>
    <n v="2"/>
    <m/>
    <m/>
    <n v="6"/>
    <s v="OK"/>
    <n v="7"/>
    <n v="1"/>
    <n v="1"/>
    <m/>
    <n v="1"/>
    <n v="8"/>
    <s v="OK"/>
    <m/>
    <m/>
    <n v="15"/>
    <m/>
    <n v="22"/>
    <n v="0"/>
    <e v="#REF!"/>
    <n v="15"/>
    <n v="3"/>
  </r>
  <r>
    <x v="17"/>
    <x v="17"/>
    <x v="2"/>
    <x v="1"/>
    <x v="3"/>
    <s v="M"/>
    <x v="0"/>
    <x v="7"/>
    <n v="250"/>
    <x v="0"/>
    <s v=""/>
    <x v="0"/>
    <x v="0"/>
    <x v="0"/>
    <n v="7"/>
    <m/>
    <m/>
    <n v="3"/>
    <m/>
    <n v="9"/>
    <s v="OK"/>
    <n v="4"/>
    <n v="1"/>
    <n v="1"/>
    <n v="4"/>
    <m/>
    <n v="15"/>
    <s v="OK"/>
    <n v="5"/>
    <n v="3"/>
    <m/>
    <n v="1"/>
    <n v="1"/>
    <n v="11"/>
    <s v="OK"/>
    <m/>
    <m/>
    <n v="35"/>
    <m/>
    <n v="16"/>
    <n v="0"/>
    <e v="#REF!"/>
    <n v="35"/>
    <n v="3"/>
  </r>
  <r>
    <x v="18"/>
    <x v="18"/>
    <x v="17"/>
    <x v="13"/>
    <x v="3"/>
    <s v="M"/>
    <x v="0"/>
    <x v="2"/>
    <n v="290"/>
    <x v="3"/>
    <s v=""/>
    <x v="0"/>
    <x v="0"/>
    <x v="0"/>
    <n v="4"/>
    <n v="2"/>
    <n v="1"/>
    <n v="2"/>
    <n v="1"/>
    <n v="15"/>
    <s v="OK"/>
    <n v="8"/>
    <n v="1"/>
    <m/>
    <n v="1"/>
    <m/>
    <n v="4"/>
    <s v="OK"/>
    <n v="6"/>
    <n v="1"/>
    <m/>
    <n v="2"/>
    <n v="1"/>
    <n v="12"/>
    <s v="OK"/>
    <m/>
    <m/>
    <n v="31"/>
    <m/>
    <n v="18"/>
    <n v="0"/>
    <e v="#REF!"/>
    <n v="31"/>
    <n v="3"/>
  </r>
  <r>
    <x v="19"/>
    <x v="18"/>
    <x v="18"/>
    <x v="13"/>
    <x v="1"/>
    <s v="M"/>
    <x v="0"/>
    <x v="0"/>
    <n v="125"/>
    <x v="4"/>
    <s v=""/>
    <x v="0"/>
    <x v="3"/>
    <x v="0"/>
    <n v="3"/>
    <n v="4"/>
    <n v="1"/>
    <n v="1"/>
    <n v="1"/>
    <n v="14"/>
    <s v="OK"/>
    <n v="6"/>
    <n v="1"/>
    <n v="2"/>
    <n v="1"/>
    <m/>
    <n v="8"/>
    <s v="OK"/>
    <n v="4"/>
    <n v="3"/>
    <n v="2"/>
    <n v="1"/>
    <m/>
    <n v="10"/>
    <s v="OK"/>
    <m/>
    <m/>
    <n v="22"/>
    <m/>
    <n v="9"/>
    <n v="0"/>
    <e v="#REF!"/>
    <n v="22"/>
    <n v="3"/>
  </r>
  <r>
    <x v="20"/>
    <x v="19"/>
    <x v="19"/>
    <x v="13"/>
    <x v="3"/>
    <s v="M"/>
    <x v="0"/>
    <x v="8"/>
    <n v="250"/>
    <x v="0"/>
    <s v=""/>
    <x v="0"/>
    <x v="0"/>
    <x v="0"/>
    <n v="7"/>
    <m/>
    <m/>
    <n v="2"/>
    <n v="1"/>
    <n v="11"/>
    <s v="OK"/>
    <n v="5"/>
    <n v="1"/>
    <n v="2"/>
    <m/>
    <n v="2"/>
    <n v="15"/>
    <s v="OK"/>
    <n v="7"/>
    <n v="2"/>
    <m/>
    <n v="1"/>
    <m/>
    <n v="5"/>
    <s v="OK"/>
    <m/>
    <m/>
    <n v="31"/>
    <m/>
    <n v="19"/>
    <n v="0"/>
    <e v="#REF!"/>
    <n v="31"/>
    <n v="3"/>
  </r>
  <r>
    <x v="21"/>
    <x v="20"/>
    <x v="20"/>
    <x v="14"/>
    <x v="2"/>
    <s v="M"/>
    <x v="0"/>
    <x v="1"/>
    <n v="250"/>
    <x v="0"/>
    <s v=""/>
    <x v="0"/>
    <x v="0"/>
    <x v="0"/>
    <n v="1"/>
    <n v="2"/>
    <n v="4"/>
    <n v="2"/>
    <n v="1"/>
    <n v="21"/>
    <s v="OK"/>
    <n v="4"/>
    <n v="3"/>
    <m/>
    <n v="3"/>
    <m/>
    <n v="12"/>
    <s v="OK"/>
    <n v="2"/>
    <n v="5"/>
    <n v="1"/>
    <n v="2"/>
    <m/>
    <n v="13"/>
    <s v="OK"/>
    <m/>
    <m/>
    <n v="46"/>
    <m/>
    <n v="7"/>
    <n v="0"/>
    <e v="#REF!"/>
    <n v="46"/>
    <n v="3"/>
  </r>
  <r>
    <x v="22"/>
    <x v="21"/>
    <x v="21"/>
    <x v="15"/>
    <x v="4"/>
    <s v="M"/>
    <x v="0"/>
    <x v="1"/>
    <n v="200"/>
    <x v="7"/>
    <s v=""/>
    <x v="0"/>
    <x v="0"/>
    <x v="0"/>
    <n v="5"/>
    <n v="4"/>
    <m/>
    <m/>
    <n v="1"/>
    <n v="9"/>
    <s v="OK"/>
    <n v="5"/>
    <n v="2"/>
    <n v="1"/>
    <m/>
    <n v="2"/>
    <n v="14"/>
    <s v="OK"/>
    <m/>
    <m/>
    <m/>
    <m/>
    <m/>
    <s v=""/>
    <s v=""/>
    <m/>
    <m/>
    <n v="23"/>
    <m/>
    <n v="10"/>
    <n v="0"/>
    <e v="#REF!"/>
    <n v="23"/>
    <n v="2"/>
  </r>
  <r>
    <x v="23"/>
    <x v="22"/>
    <x v="22"/>
    <x v="12"/>
    <x v="4"/>
    <s v="M"/>
    <x v="3"/>
    <x v="4"/>
    <n v="200"/>
    <x v="7"/>
    <s v=""/>
    <x v="1"/>
    <x v="0"/>
    <x v="0"/>
    <m/>
    <m/>
    <m/>
    <m/>
    <m/>
    <s v=""/>
    <s v=""/>
    <m/>
    <m/>
    <m/>
    <m/>
    <m/>
    <s v=""/>
    <s v=""/>
    <m/>
    <m/>
    <m/>
    <m/>
    <m/>
    <s v=""/>
    <s v=""/>
    <s v="AB"/>
    <m/>
    <s v=""/>
    <m/>
    <n v="0"/>
    <n v="0"/>
    <e v="#REF!"/>
    <n v="999"/>
    <n v="2"/>
  </r>
  <r>
    <x v="24"/>
    <x v="23"/>
    <x v="23"/>
    <x v="16"/>
    <x v="2"/>
    <s v="M"/>
    <x v="0"/>
    <x v="5"/>
    <n v="260"/>
    <x v="5"/>
    <s v=""/>
    <x v="0"/>
    <x v="0"/>
    <x v="0"/>
    <n v="6"/>
    <m/>
    <n v="3"/>
    <n v="1"/>
    <m/>
    <n v="9"/>
    <s v="OK"/>
    <n v="4"/>
    <n v="3"/>
    <m/>
    <n v="2"/>
    <n v="1"/>
    <n v="14"/>
    <s v="OK"/>
    <n v="6"/>
    <n v="3"/>
    <n v="1"/>
    <m/>
    <m/>
    <n v="5"/>
    <s v="OK"/>
    <m/>
    <m/>
    <n v="28"/>
    <m/>
    <n v="16"/>
    <n v="0"/>
    <e v="#REF!"/>
    <n v="28"/>
    <n v="3"/>
  </r>
  <r>
    <x v="25"/>
    <x v="24"/>
    <x v="24"/>
    <x v="17"/>
    <x v="1"/>
    <s v="M"/>
    <x v="0"/>
    <x v="0"/>
    <n v="250"/>
    <x v="0"/>
    <s v=""/>
    <x v="0"/>
    <x v="0"/>
    <x v="0"/>
    <n v="8"/>
    <n v="1"/>
    <n v="1"/>
    <m/>
    <m/>
    <n v="3"/>
    <s v="OK"/>
    <n v="6"/>
    <n v="3"/>
    <m/>
    <n v="1"/>
    <m/>
    <n v="6"/>
    <s v="OK"/>
    <n v="5"/>
    <n v="4"/>
    <n v="1"/>
    <m/>
    <m/>
    <n v="6"/>
    <s v="OK"/>
    <m/>
    <m/>
    <n v="9"/>
    <m/>
    <n v="13"/>
    <n v="0"/>
    <e v="#REF!"/>
    <n v="9"/>
    <n v="3"/>
  </r>
  <r>
    <x v="26"/>
    <x v="25"/>
    <x v="25"/>
    <x v="16"/>
    <x v="1"/>
    <s v="M"/>
    <x v="0"/>
    <x v="3"/>
    <n v="125"/>
    <x v="4"/>
    <s v=""/>
    <x v="0"/>
    <x v="0"/>
    <x v="0"/>
    <n v="5"/>
    <n v="4"/>
    <m/>
    <n v="1"/>
    <m/>
    <n v="7"/>
    <s v="OK"/>
    <n v="6"/>
    <n v="1"/>
    <n v="1"/>
    <n v="2"/>
    <m/>
    <n v="9"/>
    <s v="OK"/>
    <n v="7"/>
    <n v="3"/>
    <m/>
    <m/>
    <m/>
    <n v="3"/>
    <s v="OK"/>
    <m/>
    <m/>
    <n v="10"/>
    <m/>
    <n v="12"/>
    <n v="0"/>
    <e v="#REF!"/>
    <n v="10"/>
    <n v="3"/>
  </r>
  <r>
    <x v="27"/>
    <x v="26"/>
    <x v="26"/>
    <x v="18"/>
    <x v="1"/>
    <s v="M"/>
    <x v="1"/>
    <x v="3"/>
    <n v="250"/>
    <x v="0"/>
    <s v=""/>
    <x v="0"/>
    <x v="0"/>
    <x v="0"/>
    <n v="9"/>
    <n v="1"/>
    <m/>
    <m/>
    <m/>
    <n v="1"/>
    <s v="OK"/>
    <n v="9"/>
    <m/>
    <n v="1"/>
    <m/>
    <m/>
    <n v="2"/>
    <s v="OK"/>
    <n v="7"/>
    <m/>
    <n v="3"/>
    <m/>
    <m/>
    <n v="6"/>
    <s v="OK"/>
    <m/>
    <m/>
    <n v="3"/>
    <m/>
    <n v="18"/>
    <n v="0"/>
    <e v="#REF!"/>
    <n v="3"/>
    <n v="3"/>
  </r>
  <r>
    <x v="28"/>
    <x v="27"/>
    <x v="12"/>
    <x v="13"/>
    <x v="2"/>
    <s v="M"/>
    <x v="0"/>
    <x v="0"/>
    <n v="300"/>
    <x v="1"/>
    <s v=""/>
    <x v="0"/>
    <x v="0"/>
    <x v="0"/>
    <n v="10"/>
    <m/>
    <m/>
    <m/>
    <m/>
    <n v="0"/>
    <s v="OK"/>
    <n v="10"/>
    <m/>
    <m/>
    <m/>
    <m/>
    <n v="0"/>
    <s v="OK"/>
    <n v="6"/>
    <n v="3"/>
    <m/>
    <m/>
    <n v="1"/>
    <n v="8"/>
    <s v="OK"/>
    <m/>
    <m/>
    <n v="8"/>
    <m/>
    <n v="26"/>
    <n v="0"/>
    <e v="#REF!"/>
    <n v="8"/>
    <n v="3"/>
  </r>
  <r>
    <x v="29"/>
    <x v="28"/>
    <x v="1"/>
    <x v="19"/>
    <x v="1"/>
    <s v="M"/>
    <x v="1"/>
    <x v="2"/>
    <n v="125"/>
    <x v="4"/>
    <s v=""/>
    <x v="0"/>
    <x v="4"/>
    <x v="0"/>
    <n v="5"/>
    <n v="4"/>
    <n v="1"/>
    <m/>
    <m/>
    <n v="6"/>
    <s v="OK"/>
    <n v="5"/>
    <m/>
    <n v="3"/>
    <n v="1"/>
    <n v="1"/>
    <n v="14"/>
    <s v="OK"/>
    <n v="5"/>
    <n v="3"/>
    <n v="1"/>
    <n v="1"/>
    <m/>
    <n v="8"/>
    <s v="OK"/>
    <m/>
    <m/>
    <n v="14"/>
    <m/>
    <n v="10"/>
    <n v="0"/>
    <e v="#REF!"/>
    <n v="14"/>
    <n v="3"/>
  </r>
  <r>
    <x v="30"/>
    <x v="29"/>
    <x v="27"/>
    <x v="1"/>
    <x v="1"/>
    <s v="M"/>
    <x v="0"/>
    <x v="3"/>
    <n v="250"/>
    <x v="0"/>
    <s v=""/>
    <x v="0"/>
    <x v="0"/>
    <x v="0"/>
    <n v="7"/>
    <n v="1"/>
    <n v="1"/>
    <m/>
    <n v="1"/>
    <n v="8"/>
    <s v="OK"/>
    <n v="4"/>
    <n v="2"/>
    <n v="2"/>
    <n v="2"/>
    <m/>
    <n v="12"/>
    <s v="OK"/>
    <m/>
    <m/>
    <m/>
    <m/>
    <m/>
    <s v=""/>
    <s v=""/>
    <m/>
    <m/>
    <n v="20"/>
    <m/>
    <n v="11"/>
    <n v="0"/>
    <e v="#REF!"/>
    <n v="20"/>
    <n v="2"/>
  </r>
  <r>
    <x v="31"/>
    <x v="30"/>
    <x v="27"/>
    <x v="16"/>
    <x v="1"/>
    <s v="M"/>
    <x v="0"/>
    <x v="2"/>
    <n v="250"/>
    <x v="0"/>
    <s v=""/>
    <x v="0"/>
    <x v="0"/>
    <x v="0"/>
    <n v="2"/>
    <n v="1"/>
    <n v="1"/>
    <n v="4"/>
    <n v="2"/>
    <n v="25"/>
    <s v="OK"/>
    <n v="3"/>
    <n v="2"/>
    <n v="2"/>
    <n v="1"/>
    <n v="2"/>
    <n v="19"/>
    <s v="OK"/>
    <n v="4"/>
    <n v="3"/>
    <n v="1"/>
    <n v="1"/>
    <n v="1"/>
    <n v="13"/>
    <s v="OK"/>
    <m/>
    <m/>
    <n v="38"/>
    <m/>
    <n v="6"/>
    <n v="0"/>
    <e v="#REF!"/>
    <n v="38"/>
    <n v="3"/>
  </r>
  <r>
    <x v="32"/>
    <x v="31"/>
    <x v="28"/>
    <x v="13"/>
    <x v="2"/>
    <s v="M"/>
    <x v="0"/>
    <x v="2"/>
    <n v="250"/>
    <x v="0"/>
    <s v=""/>
    <x v="0"/>
    <x v="0"/>
    <x v="0"/>
    <n v="6"/>
    <n v="3"/>
    <n v="1"/>
    <m/>
    <m/>
    <n v="5"/>
    <s v="OK"/>
    <n v="3"/>
    <n v="1"/>
    <n v="3"/>
    <n v="1"/>
    <n v="2"/>
    <n v="20"/>
    <s v="OK"/>
    <n v="2"/>
    <n v="5"/>
    <n v="1"/>
    <n v="1"/>
    <n v="1"/>
    <n v="15"/>
    <s v="OK"/>
    <m/>
    <m/>
    <n v="40"/>
    <m/>
    <n v="11"/>
    <n v="0"/>
    <e v="#REF!"/>
    <n v="40"/>
    <n v="3"/>
  </r>
  <r>
    <x v="33"/>
    <x v="32"/>
    <x v="29"/>
    <x v="1"/>
    <x v="4"/>
    <s v="M"/>
    <x v="0"/>
    <x v="4"/>
    <n v="200"/>
    <x v="7"/>
    <s v=""/>
    <x v="1"/>
    <x v="0"/>
    <x v="0"/>
    <n v="8"/>
    <n v="1"/>
    <m/>
    <m/>
    <n v="1"/>
    <n v="6"/>
    <s v="OK"/>
    <n v="10"/>
    <m/>
    <m/>
    <m/>
    <m/>
    <n v="0"/>
    <s v="OK"/>
    <n v="8"/>
    <n v="1"/>
    <m/>
    <m/>
    <n v="1"/>
    <n v="6"/>
    <s v="OK"/>
    <m/>
    <m/>
    <n v="6"/>
    <m/>
    <n v="18"/>
    <n v="0"/>
    <e v="#REF!"/>
    <n v="6"/>
    <n v="3"/>
  </r>
  <r>
    <x v="34"/>
    <x v="25"/>
    <x v="30"/>
    <x v="20"/>
    <x v="2"/>
    <s v="M"/>
    <x v="0"/>
    <x v="2"/>
    <n v="250"/>
    <x v="0"/>
    <s v=""/>
    <x v="0"/>
    <x v="0"/>
    <x v="0"/>
    <n v="3"/>
    <n v="1"/>
    <n v="4"/>
    <n v="1"/>
    <n v="1"/>
    <n v="17"/>
    <s v="OK"/>
    <n v="2"/>
    <n v="2"/>
    <n v="2"/>
    <n v="3"/>
    <n v="1"/>
    <n v="20"/>
    <s v="OK"/>
    <n v="2"/>
    <n v="1"/>
    <n v="2"/>
    <n v="4"/>
    <n v="1"/>
    <n v="22"/>
    <s v="OK"/>
    <m/>
    <m/>
    <n v="59"/>
    <m/>
    <n v="7"/>
    <n v="0"/>
    <e v="#REF!"/>
    <n v="59"/>
    <n v="3"/>
  </r>
  <r>
    <x v="35"/>
    <x v="25"/>
    <x v="17"/>
    <x v="20"/>
    <x v="1"/>
    <s v="M"/>
    <x v="0"/>
    <x v="1"/>
    <n v="250"/>
    <x v="0"/>
    <s v=""/>
    <x v="0"/>
    <x v="0"/>
    <x v="0"/>
    <n v="8"/>
    <n v="2"/>
    <m/>
    <m/>
    <m/>
    <n v="2"/>
    <s v="OK"/>
    <n v="10"/>
    <m/>
    <m/>
    <m/>
    <m/>
    <n v="0"/>
    <s v="OK"/>
    <n v="9"/>
    <m/>
    <n v="1"/>
    <m/>
    <m/>
    <n v="2"/>
    <s v="OK"/>
    <m/>
    <m/>
    <n v="2"/>
    <m/>
    <n v="18"/>
    <n v="0"/>
    <e v="#REF!"/>
    <n v="2"/>
    <n v="3"/>
  </r>
  <r>
    <x v="36"/>
    <x v="33"/>
    <x v="31"/>
    <x v="20"/>
    <x v="1"/>
    <s v="M"/>
    <x v="0"/>
    <x v="0"/>
    <n v="125"/>
    <x v="4"/>
    <s v=""/>
    <x v="0"/>
    <x v="0"/>
    <x v="0"/>
    <n v="6"/>
    <n v="1"/>
    <n v="1"/>
    <n v="1"/>
    <n v="1"/>
    <n v="11"/>
    <s v="OK"/>
    <n v="6"/>
    <n v="1"/>
    <n v="2"/>
    <m/>
    <n v="1"/>
    <n v="10"/>
    <s v="OK"/>
    <m/>
    <m/>
    <m/>
    <m/>
    <m/>
    <s v=""/>
    <s v=""/>
    <m/>
    <m/>
    <n v="21"/>
    <m/>
    <n v="12"/>
    <n v="0"/>
    <e v="#REF!"/>
    <n v="21"/>
    <n v="2"/>
  </r>
  <r>
    <x v="37"/>
    <x v="34"/>
    <x v="32"/>
    <x v="20"/>
    <x v="1"/>
    <s v="M"/>
    <x v="0"/>
    <x v="0"/>
    <n v="280"/>
    <x v="8"/>
    <s v=""/>
    <x v="0"/>
    <x v="0"/>
    <x v="0"/>
    <n v="7"/>
    <n v="1"/>
    <n v="2"/>
    <m/>
    <m/>
    <n v="5"/>
    <s v="OK"/>
    <n v="6"/>
    <n v="1"/>
    <n v="2"/>
    <n v="1"/>
    <m/>
    <n v="8"/>
    <s v="OK"/>
    <n v="6"/>
    <n v="1"/>
    <n v="1"/>
    <m/>
    <n v="2"/>
    <n v="13"/>
    <s v="OK"/>
    <m/>
    <m/>
    <n v="13"/>
    <m/>
    <n v="13"/>
    <n v="0"/>
    <e v="#REF!"/>
    <n v="13"/>
    <n v="3"/>
  </r>
  <r>
    <x v="38"/>
    <x v="35"/>
    <x v="33"/>
    <x v="21"/>
    <x v="3"/>
    <s v="M"/>
    <x v="1"/>
    <x v="3"/>
    <n v="250"/>
    <x v="0"/>
    <s v=""/>
    <x v="2"/>
    <x v="5"/>
    <x v="0"/>
    <n v="5"/>
    <n v="1"/>
    <m/>
    <n v="1"/>
    <n v="3"/>
    <n v="19"/>
    <s v="OK"/>
    <n v="3"/>
    <n v="3"/>
    <m/>
    <n v="1"/>
    <n v="3"/>
    <n v="21"/>
    <s v="OK"/>
    <n v="5"/>
    <n v="1"/>
    <m/>
    <n v="2"/>
    <n v="2"/>
    <n v="17"/>
    <s v="OK"/>
    <m/>
    <m/>
    <n v="57"/>
    <m/>
    <n v="13"/>
    <n v="0"/>
    <e v="#REF!"/>
    <n v="57"/>
    <n v="3"/>
  </r>
  <r>
    <x v="39"/>
    <x v="36"/>
    <x v="34"/>
    <x v="9"/>
    <x v="3"/>
    <s v="M"/>
    <x v="0"/>
    <x v="1"/>
    <n v="15"/>
    <x v="9"/>
    <s v=""/>
    <x v="0"/>
    <x v="0"/>
    <x v="0"/>
    <n v="4"/>
    <n v="2"/>
    <n v="1"/>
    <n v="1"/>
    <n v="2"/>
    <n v="17"/>
    <s v="OK"/>
    <n v="5"/>
    <n v="2"/>
    <m/>
    <n v="1"/>
    <n v="2"/>
    <n v="15"/>
    <s v="OK"/>
    <n v="3"/>
    <n v="2"/>
    <n v="2"/>
    <n v="1"/>
    <n v="2"/>
    <n v="19"/>
    <s v="OK"/>
    <m/>
    <m/>
    <n v="51"/>
    <m/>
    <n v="12"/>
    <n v="0"/>
    <e v="#REF!"/>
    <n v="51"/>
    <n v="3"/>
  </r>
  <r>
    <x v="40"/>
    <x v="37"/>
    <x v="35"/>
    <x v="22"/>
    <x v="1"/>
    <s v="M"/>
    <x v="0"/>
    <x v="0"/>
    <n v="250"/>
    <x v="0"/>
    <s v=""/>
    <x v="0"/>
    <x v="0"/>
    <x v="0"/>
    <n v="5"/>
    <n v="2"/>
    <m/>
    <n v="3"/>
    <m/>
    <n v="11"/>
    <s v="OK"/>
    <n v="6"/>
    <m/>
    <n v="2"/>
    <n v="2"/>
    <m/>
    <n v="10"/>
    <s v="OK"/>
    <m/>
    <m/>
    <m/>
    <m/>
    <m/>
    <s v=""/>
    <s v=""/>
    <m/>
    <m/>
    <n v="21"/>
    <m/>
    <n v="11"/>
    <n v="0"/>
    <e v="#REF!"/>
    <n v="21"/>
    <n v="2"/>
  </r>
  <r>
    <x v="41"/>
    <x v="38"/>
    <x v="36"/>
    <x v="21"/>
    <x v="3"/>
    <s v="M"/>
    <x v="1"/>
    <x v="1"/>
    <n v="200"/>
    <x v="7"/>
    <s v=""/>
    <x v="0"/>
    <x v="0"/>
    <x v="0"/>
    <n v="4"/>
    <n v="4"/>
    <n v="1"/>
    <n v="1"/>
    <m/>
    <n v="9"/>
    <s v="OK"/>
    <n v="7"/>
    <n v="1"/>
    <n v="1"/>
    <m/>
    <n v="1"/>
    <n v="8"/>
    <s v="OK"/>
    <n v="6"/>
    <n v="2"/>
    <n v="1"/>
    <m/>
    <n v="1"/>
    <n v="9"/>
    <s v="OK"/>
    <m/>
    <m/>
    <n v="26"/>
    <m/>
    <n v="17"/>
    <n v="0"/>
    <e v="#REF!"/>
    <n v="26"/>
    <n v="3"/>
  </r>
  <r>
    <x v="42"/>
    <x v="39"/>
    <x v="37"/>
    <x v="5"/>
    <x v="1"/>
    <s v="M"/>
    <x v="0"/>
    <x v="0"/>
    <n v="125"/>
    <x v="4"/>
    <s v=""/>
    <x v="0"/>
    <x v="4"/>
    <x v="0"/>
    <n v="9"/>
    <n v="1"/>
    <m/>
    <m/>
    <m/>
    <n v="1"/>
    <s v="OK"/>
    <n v="8"/>
    <n v="2"/>
    <m/>
    <m/>
    <m/>
    <n v="2"/>
    <s v="OK"/>
    <n v="10"/>
    <m/>
    <m/>
    <m/>
    <m/>
    <n v="0"/>
    <s v="OK"/>
    <m/>
    <m/>
    <n v="1"/>
    <m/>
    <n v="19"/>
    <n v="0"/>
    <e v="#REF!"/>
    <n v="1"/>
    <n v="3"/>
  </r>
  <r>
    <x v="43"/>
    <x v="40"/>
    <x v="38"/>
    <x v="10"/>
    <x v="1"/>
    <s v="M"/>
    <x v="0"/>
    <x v="0"/>
    <n v="280"/>
    <x v="8"/>
    <s v=""/>
    <x v="0"/>
    <x v="0"/>
    <x v="0"/>
    <n v="6"/>
    <n v="2"/>
    <n v="1"/>
    <n v="1"/>
    <m/>
    <n v="7"/>
    <s v="OK"/>
    <n v="3"/>
    <n v="4"/>
    <n v="2"/>
    <n v="1"/>
    <m/>
    <n v="11"/>
    <s v="OK"/>
    <m/>
    <m/>
    <m/>
    <m/>
    <m/>
    <s v=""/>
    <s v=""/>
    <m/>
    <m/>
    <n v="18"/>
    <m/>
    <n v="9"/>
    <n v="0"/>
    <e v="#REF!"/>
    <n v="18"/>
    <n v="2"/>
  </r>
  <r>
    <x v="44"/>
    <x v="18"/>
    <x v="5"/>
    <x v="13"/>
    <x v="3"/>
    <s v="M"/>
    <x v="0"/>
    <x v="0"/>
    <n v="280"/>
    <x v="8"/>
    <s v=""/>
    <x v="0"/>
    <x v="0"/>
    <x v="0"/>
    <n v="4"/>
    <n v="3"/>
    <m/>
    <n v="2"/>
    <n v="1"/>
    <n v="14"/>
    <s v="OK"/>
    <n v="6"/>
    <n v="2"/>
    <m/>
    <n v="2"/>
    <m/>
    <n v="8"/>
    <s v="OK"/>
    <n v="6"/>
    <n v="1"/>
    <m/>
    <n v="3"/>
    <m/>
    <n v="10"/>
    <s v="OK"/>
    <m/>
    <m/>
    <n v="32"/>
    <m/>
    <n v="16"/>
    <n v="0"/>
    <e v="#REF!"/>
    <n v="32"/>
    <n v="3"/>
  </r>
  <r>
    <x v="45"/>
    <x v="23"/>
    <x v="32"/>
    <x v="16"/>
    <x v="1"/>
    <s v="M"/>
    <x v="0"/>
    <x v="5"/>
    <n v="260"/>
    <x v="5"/>
    <s v=""/>
    <x v="0"/>
    <x v="0"/>
    <x v="0"/>
    <n v="7"/>
    <n v="3"/>
    <m/>
    <m/>
    <m/>
    <n v="3"/>
    <s v="OK"/>
    <n v="9"/>
    <n v="1"/>
    <m/>
    <m/>
    <m/>
    <n v="1"/>
    <s v="OK"/>
    <n v="9"/>
    <m/>
    <m/>
    <m/>
    <n v="1"/>
    <n v="5"/>
    <s v="OK"/>
    <m/>
    <m/>
    <n v="4"/>
    <m/>
    <n v="16"/>
    <n v="0"/>
    <e v="#REF!"/>
    <n v="4"/>
    <n v="3"/>
  </r>
  <r>
    <x v="46"/>
    <x v="41"/>
    <x v="39"/>
    <x v="13"/>
    <x v="1"/>
    <s v="M"/>
    <x v="0"/>
    <x v="0"/>
    <n v="280"/>
    <x v="8"/>
    <s v=""/>
    <x v="0"/>
    <x v="0"/>
    <x v="0"/>
    <n v="8"/>
    <m/>
    <m/>
    <n v="1"/>
    <n v="1"/>
    <n v="8"/>
    <s v="OK"/>
    <n v="7"/>
    <n v="2"/>
    <m/>
    <n v="1"/>
    <m/>
    <n v="5"/>
    <s v="OK"/>
    <m/>
    <m/>
    <m/>
    <m/>
    <m/>
    <s v=""/>
    <s v=""/>
    <m/>
    <m/>
    <n v="13"/>
    <m/>
    <n v="15"/>
    <n v="0"/>
    <e v="#REF!"/>
    <n v="13"/>
    <n v="2"/>
  </r>
  <r>
    <x v="47"/>
    <x v="22"/>
    <x v="40"/>
    <x v="0"/>
    <x v="0"/>
    <s v="M"/>
    <x v="0"/>
    <x v="1"/>
    <n v="80"/>
    <x v="10"/>
    <s v=""/>
    <x v="0"/>
    <x v="4"/>
    <x v="0"/>
    <n v="8"/>
    <n v="2"/>
    <m/>
    <m/>
    <m/>
    <n v="2"/>
    <s v="OK"/>
    <n v="7"/>
    <m/>
    <m/>
    <n v="1"/>
    <n v="2"/>
    <n v="13"/>
    <s v="OK"/>
    <n v="5"/>
    <n v="3"/>
    <m/>
    <n v="2"/>
    <m/>
    <n v="9"/>
    <s v="OK"/>
    <m/>
    <m/>
    <n v="11"/>
    <m/>
    <n v="13"/>
    <n v="0"/>
    <e v="#REF!"/>
    <n v="11"/>
    <n v="3"/>
  </r>
  <r>
    <x v="48"/>
    <x v="22"/>
    <x v="41"/>
    <x v="0"/>
    <x v="3"/>
    <s v="M"/>
    <x v="0"/>
    <x v="2"/>
    <n v="250"/>
    <x v="0"/>
    <s v=""/>
    <x v="0"/>
    <x v="0"/>
    <x v="0"/>
    <n v="7"/>
    <m/>
    <n v="2"/>
    <m/>
    <n v="1"/>
    <n v="9"/>
    <s v="OK"/>
    <n v="7"/>
    <n v="2"/>
    <m/>
    <n v="1"/>
    <m/>
    <n v="5"/>
    <s v="OK"/>
    <n v="5"/>
    <n v="3"/>
    <n v="1"/>
    <m/>
    <n v="1"/>
    <n v="10"/>
    <s v="OK"/>
    <m/>
    <m/>
    <n v="24"/>
    <m/>
    <n v="19"/>
    <n v="0"/>
    <e v="#REF!"/>
    <n v="24"/>
    <n v="3"/>
  </r>
  <r>
    <x v="49"/>
    <x v="42"/>
    <x v="42"/>
    <x v="5"/>
    <x v="5"/>
    <s v="M"/>
    <x v="0"/>
    <x v="0"/>
    <n v="300"/>
    <x v="1"/>
    <s v=""/>
    <x v="0"/>
    <x v="0"/>
    <x v="0"/>
    <n v="7"/>
    <n v="2"/>
    <n v="1"/>
    <m/>
    <m/>
    <n v="4"/>
    <s v="OK"/>
    <m/>
    <m/>
    <m/>
    <m/>
    <m/>
    <s v=""/>
    <s v=""/>
    <m/>
    <m/>
    <m/>
    <m/>
    <m/>
    <s v=""/>
    <s v=""/>
    <s v="AB"/>
    <m/>
    <e v="#VALUE!"/>
    <m/>
    <n v="7"/>
    <n v="0"/>
    <e v="#REF!"/>
    <n v="999"/>
    <n v="2"/>
  </r>
  <r>
    <x v="50"/>
    <x v="43"/>
    <x v="43"/>
    <x v="23"/>
    <x v="2"/>
    <s v="M"/>
    <x v="0"/>
    <x v="9"/>
    <n v="280"/>
    <x v="8"/>
    <s v=""/>
    <x v="0"/>
    <x v="0"/>
    <x v="0"/>
    <n v="5"/>
    <n v="4"/>
    <m/>
    <m/>
    <n v="1"/>
    <n v="9"/>
    <s v="OK"/>
    <n v="2"/>
    <n v="2"/>
    <n v="3"/>
    <n v="2"/>
    <n v="1"/>
    <n v="19"/>
    <s v="OK"/>
    <n v="3"/>
    <m/>
    <n v="3"/>
    <n v="4"/>
    <m/>
    <n v="18"/>
    <s v="OK"/>
    <m/>
    <m/>
    <n v="46"/>
    <m/>
    <n v="10"/>
    <n v="0"/>
    <e v="#REF!"/>
    <n v="46"/>
    <n v="3"/>
  </r>
  <r>
    <x v="51"/>
    <x v="44"/>
    <x v="44"/>
    <x v="24"/>
    <x v="1"/>
    <s v="M"/>
    <x v="4"/>
    <x v="0"/>
    <n v="300"/>
    <x v="1"/>
    <s v=""/>
    <x v="0"/>
    <x v="0"/>
    <x v="0"/>
    <n v="5"/>
    <n v="4"/>
    <m/>
    <n v="1"/>
    <m/>
    <n v="7"/>
    <s v="OK"/>
    <n v="6"/>
    <n v="1"/>
    <n v="2"/>
    <n v="1"/>
    <m/>
    <n v="8"/>
    <s v="OK"/>
    <m/>
    <m/>
    <m/>
    <m/>
    <m/>
    <s v=""/>
    <s v=""/>
    <m/>
    <m/>
    <n v="15"/>
    <m/>
    <n v="11"/>
    <n v="0"/>
    <e v="#REF!"/>
    <n v="15"/>
    <n v="2"/>
  </r>
  <r>
    <x v="52"/>
    <x v="45"/>
    <x v="45"/>
    <x v="25"/>
    <x v="2"/>
    <s v="M"/>
    <x v="0"/>
    <x v="2"/>
    <n v="250"/>
    <x v="0"/>
    <s v=""/>
    <x v="0"/>
    <x v="0"/>
    <x v="0"/>
    <n v="9"/>
    <n v="1"/>
    <m/>
    <m/>
    <m/>
    <n v="1"/>
    <s v="OK"/>
    <n v="10"/>
    <m/>
    <m/>
    <m/>
    <m/>
    <n v="0"/>
    <s v="OK"/>
    <n v="7"/>
    <n v="3"/>
    <m/>
    <m/>
    <m/>
    <n v="3"/>
    <s v="OK"/>
    <m/>
    <m/>
    <n v="4"/>
    <m/>
    <n v="26"/>
    <n v="0"/>
    <e v="#REF!"/>
    <n v="4"/>
    <n v="3"/>
  </r>
  <r>
    <x v="53"/>
    <x v="46"/>
    <x v="13"/>
    <x v="13"/>
    <x v="1"/>
    <s v="M"/>
    <x v="0"/>
    <x v="0"/>
    <n v="250"/>
    <x v="0"/>
    <s v=""/>
    <x v="0"/>
    <x v="0"/>
    <x v="0"/>
    <n v="8"/>
    <m/>
    <n v="1"/>
    <m/>
    <n v="1"/>
    <n v="7"/>
    <s v="OK"/>
    <n v="7"/>
    <n v="3"/>
    <m/>
    <m/>
    <m/>
    <n v="3"/>
    <s v="OK"/>
    <n v="8"/>
    <m/>
    <m/>
    <n v="2"/>
    <m/>
    <n v="6"/>
    <s v="OK"/>
    <m/>
    <m/>
    <n v="10"/>
    <m/>
    <n v="15"/>
    <n v="0"/>
    <e v="#REF!"/>
    <n v="10"/>
    <n v="3"/>
  </r>
  <r>
    <x v="54"/>
    <x v="47"/>
    <x v="46"/>
    <x v="26"/>
    <x v="2"/>
    <s v="M"/>
    <x v="0"/>
    <x v="0"/>
    <n v="300"/>
    <x v="1"/>
    <s v=""/>
    <x v="0"/>
    <x v="0"/>
    <x v="0"/>
    <n v="3"/>
    <n v="3"/>
    <n v="1"/>
    <n v="2"/>
    <n v="1"/>
    <n v="16"/>
    <s v="OK"/>
    <n v="4"/>
    <n v="3"/>
    <m/>
    <n v="2"/>
    <n v="1"/>
    <n v="14"/>
    <s v="OK"/>
    <n v="3"/>
    <n v="3"/>
    <n v="2"/>
    <n v="2"/>
    <m/>
    <n v="13"/>
    <s v="OK"/>
    <m/>
    <m/>
    <n v="43"/>
    <m/>
    <n v="10"/>
    <n v="0"/>
    <e v="#REF!"/>
    <n v="43"/>
    <n v="3"/>
  </r>
  <r>
    <x v="55"/>
    <x v="48"/>
    <x v="27"/>
    <x v="27"/>
    <x v="4"/>
    <s v="M"/>
    <x v="0"/>
    <x v="10"/>
    <n v="240"/>
    <x v="11"/>
    <s v=""/>
    <x v="1"/>
    <x v="0"/>
    <x v="0"/>
    <n v="9"/>
    <m/>
    <n v="1"/>
    <m/>
    <m/>
    <n v="2"/>
    <s v="OK"/>
    <n v="8"/>
    <n v="1"/>
    <n v="1"/>
    <m/>
    <m/>
    <n v="3"/>
    <s v="OK"/>
    <m/>
    <m/>
    <m/>
    <m/>
    <m/>
    <s v=""/>
    <s v=""/>
    <m/>
    <m/>
    <n v="5"/>
    <m/>
    <n v="17"/>
    <n v="0"/>
    <e v="#REF!"/>
    <n v="5"/>
    <n v="2"/>
  </r>
  <r>
    <x v="56"/>
    <x v="49"/>
    <x v="7"/>
    <x v="13"/>
    <x v="4"/>
    <s v="M"/>
    <x v="0"/>
    <x v="11"/>
    <n v="175"/>
    <x v="12"/>
    <s v=""/>
    <x v="1"/>
    <x v="0"/>
    <x v="0"/>
    <n v="8"/>
    <n v="1"/>
    <n v="1"/>
    <m/>
    <m/>
    <n v="3"/>
    <s v="OK"/>
    <n v="7"/>
    <n v="2"/>
    <n v="1"/>
    <m/>
    <m/>
    <n v="4"/>
    <s v="OK"/>
    <n v="7"/>
    <n v="2"/>
    <n v="1"/>
    <m/>
    <m/>
    <n v="4"/>
    <s v="OK"/>
    <m/>
    <m/>
    <n v="7"/>
    <m/>
    <n v="15"/>
    <n v="0"/>
    <e v="#REF!"/>
    <n v="7"/>
    <n v="3"/>
  </r>
  <r>
    <x v="57"/>
    <x v="50"/>
    <x v="47"/>
    <x v="0"/>
    <x v="1"/>
    <s v="M"/>
    <x v="0"/>
    <x v="8"/>
    <n v="300"/>
    <x v="1"/>
    <s v=""/>
    <x v="0"/>
    <x v="0"/>
    <x v="0"/>
    <n v="8"/>
    <m/>
    <n v="1"/>
    <n v="1"/>
    <m/>
    <n v="5"/>
    <s v="OK"/>
    <n v="6"/>
    <n v="2"/>
    <n v="1"/>
    <n v="1"/>
    <m/>
    <n v="7"/>
    <s v="OK"/>
    <n v="6"/>
    <n v="1"/>
    <m/>
    <n v="2"/>
    <n v="1"/>
    <n v="12"/>
    <s v="OK"/>
    <m/>
    <m/>
    <n v="12"/>
    <m/>
    <n v="14"/>
    <n v="0"/>
    <e v="#REF!"/>
    <n v="12"/>
    <n v="3"/>
  </r>
  <r>
    <x v="58"/>
    <x v="51"/>
    <x v="48"/>
    <x v="20"/>
    <x v="1"/>
    <s v="M"/>
    <x v="0"/>
    <x v="1"/>
    <n v="300"/>
    <x v="1"/>
    <s v=""/>
    <x v="0"/>
    <x v="0"/>
    <x v="0"/>
    <n v="7"/>
    <n v="2"/>
    <n v="1"/>
    <m/>
    <m/>
    <n v="4"/>
    <s v="OK"/>
    <n v="9"/>
    <n v="1"/>
    <m/>
    <m/>
    <m/>
    <n v="1"/>
    <s v="OK"/>
    <n v="7"/>
    <n v="2"/>
    <n v="1"/>
    <m/>
    <m/>
    <n v="4"/>
    <s v="OK"/>
    <m/>
    <m/>
    <n v="5"/>
    <m/>
    <n v="16"/>
    <n v="0"/>
    <e v="#REF!"/>
    <n v="5"/>
    <n v="3"/>
  </r>
  <r>
    <x v="59"/>
    <x v="52"/>
    <x v="49"/>
    <x v="20"/>
    <x v="5"/>
    <s v="M"/>
    <x v="0"/>
    <x v="8"/>
    <n v="300"/>
    <x v="1"/>
    <s v=""/>
    <x v="0"/>
    <x v="0"/>
    <x v="0"/>
    <n v="6"/>
    <n v="2"/>
    <n v="2"/>
    <m/>
    <m/>
    <n v="6"/>
    <s v="OK"/>
    <n v="4"/>
    <n v="2"/>
    <n v="1"/>
    <m/>
    <n v="3"/>
    <n v="19"/>
    <s v="OK"/>
    <n v="7"/>
    <m/>
    <n v="1"/>
    <n v="1"/>
    <n v="1"/>
    <n v="10"/>
    <s v="OK"/>
    <m/>
    <m/>
    <n v="35"/>
    <m/>
    <n v="17"/>
    <n v="0"/>
    <e v="#REF!"/>
    <n v="35"/>
    <n v="3"/>
  </r>
  <r>
    <x v="60"/>
    <x v="53"/>
    <x v="17"/>
    <x v="13"/>
    <x v="0"/>
    <s v="M"/>
    <x v="0"/>
    <x v="0"/>
    <n v="250"/>
    <x v="0"/>
    <s v=""/>
    <x v="0"/>
    <x v="0"/>
    <x v="0"/>
    <n v="4"/>
    <n v="2"/>
    <n v="2"/>
    <n v="2"/>
    <m/>
    <n v="12"/>
    <s v="OK"/>
    <n v="5"/>
    <n v="1"/>
    <n v="3"/>
    <n v="1"/>
    <m/>
    <n v="10"/>
    <s v="OK"/>
    <m/>
    <m/>
    <m/>
    <m/>
    <m/>
    <s v=""/>
    <s v=""/>
    <m/>
    <m/>
    <n v="22"/>
    <m/>
    <n v="9"/>
    <n v="0"/>
    <e v="#REF!"/>
    <n v="22"/>
    <n v="2"/>
  </r>
  <r>
    <x v="61"/>
    <x v="54"/>
    <x v="7"/>
    <x v="13"/>
    <x v="4"/>
    <s v="M"/>
    <x v="0"/>
    <x v="11"/>
    <n v="175"/>
    <x v="12"/>
    <s v=""/>
    <x v="0"/>
    <x v="0"/>
    <x v="0"/>
    <n v="8"/>
    <n v="2"/>
    <m/>
    <m/>
    <m/>
    <n v="2"/>
    <s v="OK"/>
    <n v="8"/>
    <n v="1"/>
    <n v="1"/>
    <m/>
    <m/>
    <n v="3"/>
    <s v="OK"/>
    <n v="10"/>
    <m/>
    <m/>
    <m/>
    <m/>
    <n v="0"/>
    <s v="OK"/>
    <m/>
    <m/>
    <n v="2"/>
    <m/>
    <n v="18"/>
    <n v="0"/>
    <e v="#REF!"/>
    <n v="2"/>
    <n v="3"/>
  </r>
  <r>
    <x v="62"/>
    <x v="55"/>
    <x v="50"/>
    <x v="20"/>
    <x v="2"/>
    <s v="M"/>
    <x v="0"/>
    <x v="1"/>
    <n v="125"/>
    <x v="4"/>
    <s v=""/>
    <x v="0"/>
    <x v="3"/>
    <x v="0"/>
    <n v="4"/>
    <n v="3"/>
    <n v="1"/>
    <n v="1"/>
    <n v="1"/>
    <n v="13"/>
    <s v="OK"/>
    <n v="4"/>
    <m/>
    <n v="1"/>
    <n v="3"/>
    <n v="2"/>
    <n v="21"/>
    <s v="OK"/>
    <n v="1"/>
    <n v="4"/>
    <n v="1"/>
    <n v="2"/>
    <n v="2"/>
    <n v="22"/>
    <s v="OK"/>
    <m/>
    <m/>
    <n v="56"/>
    <m/>
    <n v="9"/>
    <n v="0"/>
    <e v="#REF!"/>
    <n v="56"/>
    <n v="3"/>
  </r>
  <r>
    <x v="63"/>
    <x v="56"/>
    <x v="51"/>
    <x v="28"/>
    <x v="3"/>
    <s v="M"/>
    <x v="1"/>
    <x v="1"/>
    <n v="80"/>
    <x v="10"/>
    <s v=""/>
    <x v="0"/>
    <x v="3"/>
    <x v="0"/>
    <n v="4"/>
    <n v="1"/>
    <n v="1"/>
    <n v="1"/>
    <n v="3"/>
    <n v="21"/>
    <s v="OK"/>
    <n v="6"/>
    <m/>
    <n v="1"/>
    <m/>
    <n v="3"/>
    <n v="17"/>
    <s v="OK"/>
    <n v="5"/>
    <m/>
    <n v="2"/>
    <n v="2"/>
    <n v="1"/>
    <n v="15"/>
    <s v="OK"/>
    <m/>
    <m/>
    <n v="53"/>
    <m/>
    <n v="15"/>
    <n v="0"/>
    <e v="#REF!"/>
    <n v="53"/>
    <n v="3"/>
  </r>
  <r>
    <x v="64"/>
    <x v="57"/>
    <x v="52"/>
    <x v="25"/>
    <x v="1"/>
    <s v="M"/>
    <x v="0"/>
    <x v="0"/>
    <n v="300"/>
    <x v="1"/>
    <s v=""/>
    <x v="0"/>
    <x v="0"/>
    <x v="0"/>
    <n v="9"/>
    <n v="1"/>
    <m/>
    <m/>
    <m/>
    <n v="1"/>
    <s v="OK"/>
    <n v="7"/>
    <n v="1"/>
    <n v="1"/>
    <n v="1"/>
    <m/>
    <n v="6"/>
    <s v="OK"/>
    <n v="8"/>
    <n v="2"/>
    <m/>
    <m/>
    <m/>
    <n v="2"/>
    <s v="OK"/>
    <m/>
    <m/>
    <n v="3"/>
    <m/>
    <n v="17"/>
    <n v="0"/>
    <e v="#REF!"/>
    <n v="3"/>
    <n v="3"/>
  </r>
  <r>
    <x v="65"/>
    <x v="58"/>
    <x v="19"/>
    <x v="16"/>
    <x v="3"/>
    <s v="M"/>
    <x v="0"/>
    <x v="0"/>
    <n v="250"/>
    <x v="0"/>
    <s v=""/>
    <x v="0"/>
    <x v="0"/>
    <x v="0"/>
    <n v="7"/>
    <n v="2"/>
    <n v="1"/>
    <m/>
    <m/>
    <n v="4"/>
    <s v="OK"/>
    <n v="6"/>
    <n v="1"/>
    <n v="1"/>
    <m/>
    <n v="2"/>
    <n v="13"/>
    <s v="OK"/>
    <n v="8"/>
    <n v="1"/>
    <m/>
    <n v="1"/>
    <m/>
    <n v="4"/>
    <s v="OK"/>
    <m/>
    <m/>
    <n v="21"/>
    <m/>
    <n v="21"/>
    <n v="0"/>
    <e v="#REF!"/>
    <n v="21"/>
    <n v="3"/>
  </r>
  <r>
    <x v="66"/>
    <x v="59"/>
    <x v="53"/>
    <x v="1"/>
    <x v="1"/>
    <s v="M"/>
    <x v="0"/>
    <x v="5"/>
    <n v="260"/>
    <x v="5"/>
    <s v=""/>
    <x v="0"/>
    <x v="0"/>
    <x v="0"/>
    <n v="5"/>
    <n v="2"/>
    <n v="1"/>
    <n v="1"/>
    <n v="1"/>
    <n v="12"/>
    <s v="OK"/>
    <n v="4"/>
    <n v="2"/>
    <n v="3"/>
    <n v="1"/>
    <m/>
    <n v="11"/>
    <s v="OK"/>
    <n v="5"/>
    <n v="2"/>
    <n v="2"/>
    <n v="1"/>
    <m/>
    <n v="9"/>
    <s v="OK"/>
    <m/>
    <m/>
    <n v="21"/>
    <m/>
    <n v="10"/>
    <n v="0"/>
    <e v="#REF!"/>
    <n v="21"/>
    <n v="3"/>
  </r>
  <r>
    <x v="67"/>
    <x v="60"/>
    <x v="14"/>
    <x v="17"/>
    <x v="1"/>
    <s v="M"/>
    <x v="0"/>
    <x v="0"/>
    <n v="250"/>
    <x v="0"/>
    <s v=""/>
    <x v="0"/>
    <x v="0"/>
    <x v="0"/>
    <n v="6"/>
    <n v="1"/>
    <n v="1"/>
    <n v="2"/>
    <m/>
    <n v="9"/>
    <s v="OK"/>
    <n v="1"/>
    <n v="5"/>
    <n v="1"/>
    <n v="1"/>
    <n v="2"/>
    <n v="20"/>
    <s v="OK"/>
    <n v="6"/>
    <n v="2"/>
    <m/>
    <n v="2"/>
    <m/>
    <n v="8"/>
    <s v="OK"/>
    <m/>
    <m/>
    <n v="17"/>
    <m/>
    <n v="12"/>
    <n v="0"/>
    <e v="#REF!"/>
    <n v="17"/>
    <n v="3"/>
  </r>
  <r>
    <x v="68"/>
    <x v="61"/>
    <x v="27"/>
    <x v="29"/>
    <x v="1"/>
    <s v="M"/>
    <x v="0"/>
    <x v="0"/>
    <n v="250"/>
    <x v="0"/>
    <s v=""/>
    <x v="0"/>
    <x v="0"/>
    <x v="0"/>
    <n v="5"/>
    <n v="2"/>
    <n v="2"/>
    <m/>
    <n v="1"/>
    <n v="11"/>
    <s v="OK"/>
    <n v="6"/>
    <n v="2"/>
    <n v="1"/>
    <m/>
    <n v="1"/>
    <n v="9"/>
    <s v="OK"/>
    <n v="7"/>
    <m/>
    <n v="1"/>
    <n v="1"/>
    <n v="1"/>
    <n v="10"/>
    <s v="OK"/>
    <m/>
    <m/>
    <n v="20"/>
    <m/>
    <n v="11"/>
    <n v="0"/>
    <e v="#REF!"/>
    <n v="20"/>
    <n v="3"/>
  </r>
  <r>
    <x v="69"/>
    <x v="61"/>
    <x v="54"/>
    <x v="29"/>
    <x v="1"/>
    <s v="M"/>
    <x v="0"/>
    <x v="0"/>
    <n v="250"/>
    <x v="0"/>
    <s v=""/>
    <x v="0"/>
    <x v="0"/>
    <x v="0"/>
    <n v="8"/>
    <n v="2"/>
    <m/>
    <m/>
    <m/>
    <n v="2"/>
    <s v="OK"/>
    <n v="9"/>
    <m/>
    <m/>
    <n v="1"/>
    <m/>
    <n v="3"/>
    <s v="OK"/>
    <n v="8"/>
    <m/>
    <n v="2"/>
    <m/>
    <m/>
    <n v="4"/>
    <s v="OK"/>
    <m/>
    <m/>
    <n v="5"/>
    <m/>
    <n v="17"/>
    <n v="0"/>
    <e v="#REF!"/>
    <n v="5"/>
    <n v="3"/>
  </r>
  <r>
    <x v="70"/>
    <x v="62"/>
    <x v="10"/>
    <x v="30"/>
    <x v="0"/>
    <s v="M"/>
    <x v="0"/>
    <x v="1"/>
    <n v="125"/>
    <x v="4"/>
    <s v=""/>
    <x v="0"/>
    <x v="0"/>
    <x v="0"/>
    <n v="7"/>
    <n v="1"/>
    <n v="1"/>
    <n v="1"/>
    <m/>
    <n v="6"/>
    <s v="OK"/>
    <n v="8"/>
    <m/>
    <m/>
    <n v="2"/>
    <m/>
    <n v="6"/>
    <s v="OK"/>
    <n v="6"/>
    <m/>
    <n v="1"/>
    <n v="2"/>
    <n v="1"/>
    <n v="13"/>
    <s v="OK"/>
    <m/>
    <m/>
    <n v="12"/>
    <m/>
    <n v="15"/>
    <n v="0"/>
    <e v="#REF!"/>
    <n v="12"/>
    <n v="3"/>
  </r>
  <r>
    <x v="71"/>
    <x v="63"/>
    <x v="55"/>
    <x v="13"/>
    <x v="1"/>
    <s v="M"/>
    <x v="0"/>
    <x v="0"/>
    <n v="250"/>
    <x v="0"/>
    <s v=""/>
    <x v="0"/>
    <x v="0"/>
    <x v="0"/>
    <n v="8"/>
    <n v="2"/>
    <m/>
    <m/>
    <m/>
    <n v="2"/>
    <s v="OK"/>
    <n v="7"/>
    <n v="3"/>
    <m/>
    <m/>
    <m/>
    <n v="3"/>
    <s v="OK"/>
    <m/>
    <m/>
    <m/>
    <m/>
    <m/>
    <s v=""/>
    <s v=""/>
    <m/>
    <m/>
    <n v="5"/>
    <m/>
    <n v="15"/>
    <n v="0"/>
    <e v="#REF!"/>
    <n v="5"/>
    <n v="2"/>
  </r>
  <r>
    <x v="72"/>
    <x v="56"/>
    <x v="56"/>
    <x v="28"/>
    <x v="2"/>
    <s v="M"/>
    <x v="1"/>
    <x v="1"/>
    <n v="125"/>
    <x v="4"/>
    <s v=""/>
    <x v="0"/>
    <x v="2"/>
    <x v="0"/>
    <n v="1"/>
    <n v="2"/>
    <n v="2"/>
    <n v="3"/>
    <n v="2"/>
    <n v="25"/>
    <s v="OK"/>
    <n v="1"/>
    <n v="1"/>
    <n v="2"/>
    <n v="5"/>
    <n v="1"/>
    <n v="25"/>
    <s v="OK"/>
    <n v="1"/>
    <n v="3"/>
    <n v="1"/>
    <n v="4"/>
    <n v="1"/>
    <n v="22"/>
    <s v="OK"/>
    <m/>
    <m/>
    <n v="72"/>
    <m/>
    <n v="3"/>
    <n v="0"/>
    <e v="#REF!"/>
    <n v="72"/>
    <n v="3"/>
  </r>
  <r>
    <x v="73"/>
    <x v="64"/>
    <x v="57"/>
    <x v="1"/>
    <x v="3"/>
    <s v="M"/>
    <x v="0"/>
    <x v="3"/>
    <n v="250"/>
    <x v="0"/>
    <s v=""/>
    <x v="0"/>
    <x v="0"/>
    <x v="0"/>
    <n v="6"/>
    <m/>
    <n v="1"/>
    <n v="2"/>
    <n v="1"/>
    <n v="13"/>
    <s v="OK"/>
    <n v="7"/>
    <m/>
    <n v="1"/>
    <n v="2"/>
    <m/>
    <n v="8"/>
    <s v="OK"/>
    <n v="7"/>
    <m/>
    <n v="3"/>
    <m/>
    <m/>
    <n v="6"/>
    <s v="OK"/>
    <m/>
    <m/>
    <n v="27"/>
    <m/>
    <n v="20"/>
    <n v="0"/>
    <e v="#REF!"/>
    <n v="27"/>
    <n v="3"/>
  </r>
  <r>
    <x v="74"/>
    <x v="65"/>
    <x v="52"/>
    <x v="12"/>
    <x v="0"/>
    <s v="M"/>
    <x v="0"/>
    <x v="4"/>
    <n v="280"/>
    <x v="8"/>
    <s v=""/>
    <x v="0"/>
    <x v="0"/>
    <x v="0"/>
    <n v="4"/>
    <n v="2"/>
    <n v="2"/>
    <n v="2"/>
    <m/>
    <n v="12"/>
    <s v="OK"/>
    <n v="3"/>
    <m/>
    <n v="4"/>
    <n v="3"/>
    <m/>
    <n v="17"/>
    <s v="OK"/>
    <m/>
    <m/>
    <m/>
    <m/>
    <m/>
    <s v=""/>
    <s v=""/>
    <m/>
    <m/>
    <n v="29"/>
    <m/>
    <n v="7"/>
    <n v="0"/>
    <e v="#REF!"/>
    <n v="29"/>
    <n v="2"/>
  </r>
  <r>
    <x v="75"/>
    <x v="66"/>
    <x v="32"/>
    <x v="17"/>
    <x v="5"/>
    <s v="M"/>
    <x v="0"/>
    <x v="5"/>
    <n v="260"/>
    <x v="5"/>
    <s v=""/>
    <x v="0"/>
    <x v="0"/>
    <x v="0"/>
    <n v="2"/>
    <n v="1"/>
    <n v="3"/>
    <n v="1"/>
    <n v="3"/>
    <n v="25"/>
    <s v="OK"/>
    <n v="3"/>
    <m/>
    <m/>
    <n v="3"/>
    <n v="4"/>
    <n v="29"/>
    <s v="OK"/>
    <n v="2"/>
    <n v="2"/>
    <n v="3"/>
    <m/>
    <n v="3"/>
    <n v="23"/>
    <s v="OK"/>
    <m/>
    <m/>
    <n v="77"/>
    <m/>
    <n v="7"/>
    <n v="0"/>
    <e v="#REF!"/>
    <n v="77"/>
    <n v="3"/>
  </r>
  <r>
    <x v="76"/>
    <x v="67"/>
    <x v="58"/>
    <x v="26"/>
    <x v="2"/>
    <s v="M"/>
    <x v="0"/>
    <x v="0"/>
    <n v="280"/>
    <x v="8"/>
    <s v=""/>
    <x v="0"/>
    <x v="0"/>
    <x v="0"/>
    <n v="8"/>
    <n v="2"/>
    <m/>
    <m/>
    <m/>
    <n v="2"/>
    <s v="OK"/>
    <n v="6"/>
    <n v="3"/>
    <n v="1"/>
    <m/>
    <m/>
    <n v="5"/>
    <s v="OK"/>
    <n v="7"/>
    <n v="2"/>
    <n v="1"/>
    <m/>
    <m/>
    <n v="4"/>
    <s v="OK"/>
    <m/>
    <m/>
    <n v="11"/>
    <m/>
    <n v="21"/>
    <n v="0"/>
    <e v="#REF!"/>
    <n v="11"/>
    <n v="3"/>
  </r>
  <r>
    <x v="77"/>
    <x v="67"/>
    <x v="59"/>
    <x v="26"/>
    <x v="2"/>
    <s v="M"/>
    <x v="0"/>
    <x v="0"/>
    <n v="250"/>
    <x v="0"/>
    <s v=""/>
    <x v="0"/>
    <x v="0"/>
    <x v="0"/>
    <n v="3"/>
    <n v="4"/>
    <m/>
    <m/>
    <n v="3"/>
    <n v="19"/>
    <s v="OK"/>
    <n v="1"/>
    <n v="1"/>
    <n v="4"/>
    <n v="2"/>
    <n v="2"/>
    <n v="25"/>
    <s v="OK"/>
    <n v="1"/>
    <m/>
    <n v="3"/>
    <n v="4"/>
    <n v="2"/>
    <n v="28"/>
    <s v="OK"/>
    <m/>
    <m/>
    <n v="72"/>
    <m/>
    <n v="5"/>
    <n v="0"/>
    <e v="#REF!"/>
    <n v="72"/>
    <n v="3"/>
  </r>
  <r>
    <x v="78"/>
    <x v="68"/>
    <x v="60"/>
    <x v="21"/>
    <x v="5"/>
    <s v="M"/>
    <x v="0"/>
    <x v="1"/>
    <n v="300"/>
    <x v="1"/>
    <s v=""/>
    <x v="0"/>
    <x v="0"/>
    <x v="0"/>
    <n v="2"/>
    <m/>
    <n v="1"/>
    <n v="3"/>
    <n v="4"/>
    <n v="31"/>
    <s v="OK"/>
    <n v="2"/>
    <n v="1"/>
    <m/>
    <n v="3"/>
    <n v="4"/>
    <n v="30"/>
    <s v="OK"/>
    <n v="3"/>
    <m/>
    <m/>
    <n v="4"/>
    <n v="3"/>
    <n v="27"/>
    <s v="OK"/>
    <m/>
    <m/>
    <n v="88"/>
    <m/>
    <n v="7"/>
    <n v="0"/>
    <e v="#REF!"/>
    <n v="88"/>
    <n v="3"/>
  </r>
  <r>
    <x v="79"/>
    <x v="69"/>
    <x v="61"/>
    <x v="20"/>
    <x v="5"/>
    <s v="M"/>
    <x v="0"/>
    <x v="1"/>
    <n v="300"/>
    <x v="1"/>
    <s v=""/>
    <x v="0"/>
    <x v="0"/>
    <x v="0"/>
    <n v="6"/>
    <n v="3"/>
    <m/>
    <m/>
    <n v="1"/>
    <n v="8"/>
    <s v="OK"/>
    <n v="4"/>
    <n v="2"/>
    <m/>
    <n v="2"/>
    <n v="2"/>
    <n v="18"/>
    <s v="OK"/>
    <n v="5"/>
    <n v="2"/>
    <m/>
    <n v="2"/>
    <n v="1"/>
    <n v="13"/>
    <s v="OK"/>
    <m/>
    <m/>
    <n v="39"/>
    <m/>
    <n v="15"/>
    <n v="0"/>
    <e v="#REF!"/>
    <n v="39"/>
    <n v="3"/>
  </r>
  <r>
    <x v="80"/>
    <x v="70"/>
    <x v="39"/>
    <x v="20"/>
    <x v="0"/>
    <s v="M"/>
    <x v="0"/>
    <x v="4"/>
    <n v="200"/>
    <x v="7"/>
    <s v=""/>
    <x v="0"/>
    <x v="0"/>
    <x v="0"/>
    <n v="2"/>
    <n v="4"/>
    <m/>
    <n v="3"/>
    <n v="1"/>
    <n v="18"/>
    <s v="OK"/>
    <n v="6"/>
    <m/>
    <n v="1"/>
    <n v="3"/>
    <m/>
    <n v="11"/>
    <s v="OK"/>
    <m/>
    <m/>
    <m/>
    <m/>
    <m/>
    <s v=""/>
    <s v=""/>
    <m/>
    <m/>
    <n v="29"/>
    <m/>
    <n v="8"/>
    <n v="0"/>
    <e v="#REF!"/>
    <n v="29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" updatedVersion="5" minRefreshableVersion="3" showDrill="0" rowGrandTotals="0" colGrandTotals="0" itemPrintTitles="1" createdVersion="4" indent="0" compact="0" compactData="0" gridDropZones="1">
  <location ref="C5:AH93" firstHeaderRow="1" firstDataRow="2" firstDataCol="10" rowPageCount="1" colPageCount="1"/>
  <pivotFields count="44">
    <pivotField axis="axisRow" compact="0" outline="0" showAll="0" sortType="ascending" defaultSubtota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69"/>
      </items>
      <autoSortScope>
        <pivotArea dataOnly="0" outline="0" fieldPosition="0">
          <references count="1">
            <reference field="4294967294" count="1" selected="0">
              <x v="21"/>
            </reference>
          </references>
        </pivotArea>
      </autoSortScope>
    </pivotField>
    <pivotField axis="axisRow" compact="0" outline="0" showAll="0" defaultSubtotal="0">
      <items count="71">
        <item x="49"/>
        <item x="19"/>
        <item x="23"/>
        <item x="25"/>
        <item x="18"/>
        <item x="10"/>
        <item x="2"/>
        <item x="58"/>
        <item x="22"/>
        <item x="41"/>
        <item x="56"/>
        <item x="50"/>
        <item x="39"/>
        <item x="30"/>
        <item x="48"/>
        <item x="55"/>
        <item x="5"/>
        <item x="54"/>
        <item x="21"/>
        <item x="45"/>
        <item x="1"/>
        <item x="34"/>
        <item x="0"/>
        <item x="3"/>
        <item x="4"/>
        <item x="6"/>
        <item x="7"/>
        <item x="8"/>
        <item x="9"/>
        <item x="11"/>
        <item x="12"/>
        <item x="13"/>
        <item x="14"/>
        <item x="15"/>
        <item x="16"/>
        <item x="17"/>
        <item x="20"/>
        <item x="24"/>
        <item x="26"/>
        <item x="27"/>
        <item x="28"/>
        <item x="29"/>
        <item x="31"/>
        <item x="32"/>
        <item x="33"/>
        <item x="35"/>
        <item x="36"/>
        <item x="37"/>
        <item x="38"/>
        <item x="40"/>
        <item x="42"/>
        <item x="43"/>
        <item x="44"/>
        <item x="46"/>
        <item x="47"/>
        <item x="51"/>
        <item x="52"/>
        <item x="53"/>
        <item x="57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</items>
    </pivotField>
    <pivotField axis="axisRow" compact="0" outline="0" showAll="0" defaultSubtotal="0">
      <items count="62">
        <item x="26"/>
        <item x="10"/>
        <item x="2"/>
        <item x="7"/>
        <item x="19"/>
        <item x="43"/>
        <item x="32"/>
        <item x="23"/>
        <item x="35"/>
        <item x="25"/>
        <item x="17"/>
        <item x="18"/>
        <item x="39"/>
        <item x="47"/>
        <item x="37"/>
        <item x="31"/>
        <item x="27"/>
        <item x="50"/>
        <item x="11"/>
        <item x="5"/>
        <item x="41"/>
        <item x="40"/>
        <item x="21"/>
        <item x="45"/>
        <item x="51"/>
        <item x="56"/>
        <item x="6"/>
        <item x="1"/>
        <item x="29"/>
        <item x="0"/>
        <item x="3"/>
        <item x="4"/>
        <item x="8"/>
        <item x="9"/>
        <item x="12"/>
        <item x="13"/>
        <item x="14"/>
        <item x="15"/>
        <item x="16"/>
        <item x="20"/>
        <item x="22"/>
        <item x="24"/>
        <item x="28"/>
        <item x="30"/>
        <item x="33"/>
        <item x="34"/>
        <item x="36"/>
        <item x="38"/>
        <item x="42"/>
        <item x="44"/>
        <item x="46"/>
        <item x="48"/>
        <item x="49"/>
        <item x="52"/>
        <item x="53"/>
        <item x="54"/>
        <item x="55"/>
        <item x="57"/>
        <item x="58"/>
        <item x="59"/>
        <item x="60"/>
        <item x="61"/>
      </items>
    </pivotField>
    <pivotField axis="axisRow" compact="0" outline="0" multipleItemSelectionAllowed="1" showAll="0" defaultSubtotal="0">
      <items count="31">
        <item x="1"/>
        <item x="16"/>
        <item x="13"/>
        <item x="25"/>
        <item x="0"/>
        <item x="24"/>
        <item x="20"/>
        <item x="27"/>
        <item x="4"/>
        <item x="15"/>
        <item x="28"/>
        <item x="26"/>
        <item x="2"/>
        <item x="3"/>
        <item x="5"/>
        <item x="6"/>
        <item x="7"/>
        <item x="8"/>
        <item x="9"/>
        <item x="10"/>
        <item x="11"/>
        <item x="12"/>
        <item x="14"/>
        <item x="17"/>
        <item x="18"/>
        <item x="19"/>
        <item x="21"/>
        <item x="22"/>
        <item x="23"/>
        <item x="29"/>
        <item x="30"/>
      </items>
    </pivotField>
    <pivotField axis="axisRow" compact="0" outline="0" showAll="0" insertBlankRow="1" defaultSubtotal="0">
      <items count="6">
        <item x="5"/>
        <item x="2"/>
        <item x="1"/>
        <item x="0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axis="axisRow" compact="0" outline="0" showAll="0" defaultSubtotal="0">
      <items count="5">
        <item x="4"/>
        <item x="1"/>
        <item x="2"/>
        <item x="3"/>
        <item x="0"/>
      </items>
    </pivotField>
    <pivotField axis="axisRow" compact="0" outline="0" showAll="0" defaultSubtotal="0">
      <items count="12">
        <item x="5"/>
        <item x="0"/>
        <item x="11"/>
        <item x="1"/>
        <item x="9"/>
        <item x="3"/>
        <item x="2"/>
        <item x="10"/>
        <item x="4"/>
        <item x="6"/>
        <item x="7"/>
        <item x="8"/>
      </items>
    </pivotField>
    <pivotField compact="0" outline="0" showAll="0"/>
    <pivotField axis="axisRow" compact="0" outline="0" showAll="0" defaultSubtotal="0">
      <items count="13">
        <item x="4"/>
        <item x="0"/>
        <item x="5"/>
        <item x="8"/>
        <item x="12"/>
        <item x="1"/>
        <item x="3"/>
        <item x="7"/>
        <item x="10"/>
        <item x="11"/>
        <item x="2"/>
        <item x="6"/>
        <item x="9"/>
      </items>
    </pivotField>
    <pivotField compact="0" outline="0" showAll="0"/>
    <pivotField axis="axisPage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6">
        <item x="0"/>
        <item x="2"/>
        <item x="3"/>
        <item x="1"/>
        <item x="4"/>
        <item x="5"/>
      </items>
    </pivotField>
    <pivotField axis="axisRow" compact="0" outline="0" showAll="0" sortType="ascending">
      <items count="2">
        <item x="0"/>
        <item t="default"/>
      </items>
      <autoSortScope>
        <pivotArea dataOnly="0" outline="0" fieldPosition="0">
          <references count="1">
            <reference field="4294967294" count="1" selected="0">
              <x v="6"/>
            </reference>
          </references>
        </pivotArea>
      </autoSortScope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/>
    <pivotField dataField="1" compact="0" outline="0" showAll="0"/>
    <pivotField compact="0" outline="0" showAll="0"/>
    <pivotField compact="0" outline="0" showAll="0" defaultSubtotal="0"/>
    <pivotField dataField="1" compact="0" outline="0" showAll="0" defaultSubtotal="0"/>
    <pivotField dataField="1" compact="0" outline="0" showAll="0" defaultSubtotal="0"/>
  </pivotFields>
  <rowFields count="10">
    <field x="4"/>
    <field x="0"/>
    <field x="1"/>
    <field x="2"/>
    <field x="12"/>
    <field x="7"/>
    <field x="9"/>
    <field x="3"/>
    <field x="6"/>
    <field x="13"/>
  </rowFields>
  <rowItems count="87">
    <i>
      <x/>
      <x v="59"/>
      <x v="56"/>
      <x v="52"/>
      <x/>
      <x v="11"/>
      <x v="5"/>
      <x v="6"/>
      <x v="4"/>
      <x/>
    </i>
    <i r="1">
      <x v="78"/>
      <x v="69"/>
      <x v="61"/>
      <x/>
      <x v="3"/>
      <x v="5"/>
      <x v="6"/>
      <x v="4"/>
      <x/>
    </i>
    <i r="1">
      <x v="74"/>
      <x v="66"/>
      <x v="6"/>
      <x/>
      <x/>
      <x v="2"/>
      <x v="23"/>
      <x v="4"/>
      <x/>
    </i>
    <i r="1">
      <x v="77"/>
      <x v="68"/>
      <x v="60"/>
      <x/>
      <x v="3"/>
      <x v="5"/>
      <x v="26"/>
      <x v="4"/>
      <x/>
    </i>
    <i r="1">
      <x v="49"/>
      <x v="50"/>
      <x v="48"/>
      <x/>
      <x v="1"/>
      <x v="5"/>
      <x v="14"/>
      <x v="4"/>
      <x/>
    </i>
    <i t="blank">
      <x/>
    </i>
    <i>
      <x v="1"/>
      <x v="52"/>
      <x v="19"/>
      <x v="23"/>
      <x/>
      <x v="6"/>
      <x v="1"/>
      <x v="3"/>
      <x v="4"/>
      <x/>
    </i>
    <i r="1">
      <x v="28"/>
      <x v="39"/>
      <x v="34"/>
      <x/>
      <x v="1"/>
      <x v="5"/>
      <x v="2"/>
      <x v="4"/>
      <x/>
    </i>
    <i r="1">
      <x v="75"/>
      <x v="67"/>
      <x v="58"/>
      <x/>
      <x v="1"/>
      <x v="3"/>
      <x v="11"/>
      <x v="4"/>
      <x/>
    </i>
    <i r="1">
      <x v="4"/>
      <x v="24"/>
      <x v="31"/>
      <x/>
      <x v="1"/>
      <x v="10"/>
      <x v="13"/>
      <x v="2"/>
      <x/>
    </i>
    <i r="1">
      <x v="24"/>
      <x v="2"/>
      <x v="7"/>
      <x/>
      <x/>
      <x v="2"/>
      <x v="1"/>
      <x v="4"/>
      <x/>
    </i>
    <i r="1">
      <x v="2"/>
      <x v="6"/>
      <x v="2"/>
      <x/>
      <x v="3"/>
      <x v="5"/>
      <x/>
      <x v="4"/>
      <x/>
    </i>
    <i r="1">
      <x v="15"/>
      <x v="33"/>
      <x v="37"/>
      <x/>
      <x v="3"/>
      <x v="5"/>
      <x v="17"/>
      <x v="1"/>
      <x/>
    </i>
    <i r="1">
      <x v="32"/>
      <x v="42"/>
      <x v="42"/>
      <x/>
      <x v="6"/>
      <x v="1"/>
      <x v="2"/>
      <x v="4"/>
      <x/>
    </i>
    <i r="1">
      <x v="54"/>
      <x v="54"/>
      <x v="50"/>
      <x/>
      <x v="1"/>
      <x v="5"/>
      <x v="11"/>
      <x v="4"/>
      <x/>
    </i>
    <i r="1">
      <x v="21"/>
      <x v="36"/>
      <x v="39"/>
      <x/>
      <x v="3"/>
      <x v="1"/>
      <x v="22"/>
      <x v="4"/>
      <x/>
    </i>
    <i r="1">
      <x v="9"/>
      <x v="28"/>
      <x v="33"/>
      <x v="1"/>
      <x v="8"/>
      <x v="1"/>
      <x v="17"/>
      <x v="1"/>
      <x/>
    </i>
    <i r="1">
      <x v="50"/>
      <x v="51"/>
      <x v="5"/>
      <x/>
      <x v="4"/>
      <x v="3"/>
      <x v="28"/>
      <x v="4"/>
      <x/>
    </i>
    <i r="1">
      <x v="5"/>
      <x v="16"/>
      <x v="19"/>
      <x/>
      <x v="6"/>
      <x v="6"/>
      <x v="8"/>
      <x v="4"/>
      <x/>
    </i>
    <i r="1">
      <x v="7"/>
      <x v="26"/>
      <x v="3"/>
      <x/>
      <x v="5"/>
      <x v="1"/>
      <x v="15"/>
      <x v="1"/>
      <x/>
    </i>
    <i r="1">
      <x v="62"/>
      <x v="15"/>
      <x v="17"/>
      <x v="2"/>
      <x v="3"/>
      <x/>
      <x v="6"/>
      <x v="4"/>
      <x/>
    </i>
    <i r="1">
      <x v="34"/>
      <x v="3"/>
      <x v="43"/>
      <x/>
      <x v="6"/>
      <x v="1"/>
      <x v="6"/>
      <x v="4"/>
      <x/>
    </i>
    <i r="1">
      <x v="71"/>
      <x v="10"/>
      <x v="25"/>
      <x v="1"/>
      <x v="3"/>
      <x/>
      <x v="10"/>
      <x v="1"/>
      <x/>
    </i>
    <i r="1">
      <x v="76"/>
      <x v="67"/>
      <x v="59"/>
      <x/>
      <x v="1"/>
      <x v="1"/>
      <x v="11"/>
      <x v="4"/>
      <x/>
    </i>
    <i t="blank">
      <x v="1"/>
    </i>
    <i>
      <x v="2"/>
      <x v="1"/>
      <x v="20"/>
      <x v="27"/>
      <x/>
      <x v="3"/>
      <x v="1"/>
      <x/>
      <x v="4"/>
      <x/>
    </i>
    <i r="1">
      <x v="10"/>
      <x v="5"/>
      <x v="1"/>
      <x/>
      <x/>
      <x v="2"/>
      <x v="4"/>
      <x v="4"/>
      <x/>
    </i>
    <i r="1">
      <x v="42"/>
      <x v="12"/>
      <x v="14"/>
      <x v="4"/>
      <x v="1"/>
      <x/>
      <x v="14"/>
      <x v="4"/>
      <x/>
    </i>
    <i r="1">
      <x v="35"/>
      <x v="3"/>
      <x v="10"/>
      <x/>
      <x v="3"/>
      <x v="1"/>
      <x v="6"/>
      <x v="4"/>
      <x/>
    </i>
    <i r="1">
      <x v="27"/>
      <x v="38"/>
      <x/>
      <x/>
      <x v="5"/>
      <x v="1"/>
      <x v="24"/>
      <x v="1"/>
      <x/>
    </i>
    <i r="1">
      <x v="64"/>
      <x v="58"/>
      <x v="53"/>
      <x/>
      <x v="1"/>
      <x v="5"/>
      <x v="3"/>
      <x v="4"/>
      <x/>
    </i>
    <i r="1">
      <x v="45"/>
      <x v="2"/>
      <x v="6"/>
      <x/>
      <x/>
      <x v="2"/>
      <x v="1"/>
      <x v="4"/>
      <x/>
    </i>
    <i r="1">
      <x v="80"/>
      <x v="61"/>
      <x v="55"/>
      <x/>
      <x v="1"/>
      <x v="1"/>
      <x v="29"/>
      <x v="4"/>
      <x/>
    </i>
    <i r="1">
      <x v="70"/>
      <x v="63"/>
      <x v="56"/>
      <x/>
      <x v="1"/>
      <x v="1"/>
      <x v="2"/>
      <x v="4"/>
      <x/>
    </i>
    <i r="1">
      <x v="58"/>
      <x v="55"/>
      <x v="51"/>
      <x/>
      <x v="3"/>
      <x v="5"/>
      <x v="6"/>
      <x v="4"/>
      <x/>
    </i>
    <i r="1">
      <x v="25"/>
      <x v="37"/>
      <x v="41"/>
      <x/>
      <x v="1"/>
      <x v="1"/>
      <x v="23"/>
      <x v="4"/>
      <x/>
    </i>
    <i r="1">
      <x v="53"/>
      <x v="53"/>
      <x v="35"/>
      <x/>
      <x v="1"/>
      <x v="1"/>
      <x v="2"/>
      <x v="4"/>
      <x/>
    </i>
    <i r="1">
      <x v="26"/>
      <x v="3"/>
      <x v="9"/>
      <x/>
      <x v="5"/>
      <x/>
      <x v="1"/>
      <x v="4"/>
      <x/>
    </i>
    <i r="1">
      <x v="57"/>
      <x v="11"/>
      <x v="13"/>
      <x/>
      <x v="11"/>
      <x v="5"/>
      <x v="4"/>
      <x v="4"/>
      <x/>
    </i>
    <i r="1">
      <x v="37"/>
      <x v="21"/>
      <x v="6"/>
      <x/>
      <x v="1"/>
      <x v="3"/>
      <x v="6"/>
      <x v="4"/>
      <x/>
    </i>
    <i r="1">
      <x v="46"/>
      <x v="9"/>
      <x v="12"/>
      <x/>
      <x v="1"/>
      <x v="3"/>
      <x v="2"/>
      <x v="4"/>
      <x/>
    </i>
    <i r="1">
      <x v="29"/>
      <x v="40"/>
      <x v="27"/>
      <x v="4"/>
      <x v="6"/>
      <x/>
      <x v="25"/>
      <x v="1"/>
      <x/>
    </i>
    <i r="1">
      <x v="51"/>
      <x v="52"/>
      <x v="49"/>
      <x/>
      <x v="1"/>
      <x v="5"/>
      <x v="5"/>
      <x/>
      <x/>
    </i>
    <i r="1">
      <x v="67"/>
      <x v="60"/>
      <x v="36"/>
      <x/>
      <x v="1"/>
      <x v="1"/>
      <x v="23"/>
      <x v="4"/>
      <x/>
    </i>
    <i r="1">
      <x v="43"/>
      <x v="49"/>
      <x v="47"/>
      <x/>
      <x v="1"/>
      <x v="3"/>
      <x v="19"/>
      <x v="4"/>
      <x/>
    </i>
    <i r="1">
      <x v="68"/>
      <x v="61"/>
      <x v="16"/>
      <x/>
      <x v="1"/>
      <x v="1"/>
      <x v="29"/>
      <x v="4"/>
      <x/>
    </i>
    <i r="1">
      <x v="3"/>
      <x v="23"/>
      <x v="30"/>
      <x/>
      <x v="1"/>
      <x v="1"/>
      <x v="12"/>
      <x v="1"/>
      <x/>
    </i>
    <i r="1">
      <x v="30"/>
      <x v="41"/>
      <x v="16"/>
      <x/>
      <x v="5"/>
      <x v="1"/>
      <x/>
      <x v="4"/>
      <x/>
    </i>
    <i r="1">
      <x v="40"/>
      <x v="47"/>
      <x v="8"/>
      <x/>
      <x v="1"/>
      <x v="1"/>
      <x v="27"/>
      <x v="4"/>
      <x/>
    </i>
    <i r="1">
      <x v="36"/>
      <x v="44"/>
      <x v="15"/>
      <x/>
      <x v="1"/>
      <x/>
      <x v="6"/>
      <x v="4"/>
      <x/>
    </i>
    <i r="1">
      <x v="66"/>
      <x v="59"/>
      <x v="54"/>
      <x/>
      <x/>
      <x v="2"/>
      <x/>
      <x v="4"/>
      <x/>
    </i>
    <i r="1">
      <x v="19"/>
      <x v="4"/>
      <x v="11"/>
      <x v="2"/>
      <x v="1"/>
      <x/>
      <x v="2"/>
      <x v="4"/>
      <x/>
    </i>
    <i r="1">
      <x v="31"/>
      <x v="13"/>
      <x v="16"/>
      <x/>
      <x v="6"/>
      <x v="1"/>
      <x v="1"/>
      <x v="4"/>
      <x/>
    </i>
    <i t="blank">
      <x v="2"/>
    </i>
    <i>
      <x v="3"/>
      <x/>
      <x v="22"/>
      <x v="29"/>
      <x/>
      <x v="1"/>
      <x v="1"/>
      <x v="4"/>
      <x v="4"/>
      <x/>
    </i>
    <i r="1">
      <x v="47"/>
      <x v="8"/>
      <x v="21"/>
      <x v="4"/>
      <x v="3"/>
      <x v="8"/>
      <x v="4"/>
      <x v="4"/>
      <x/>
    </i>
    <i r="1">
      <x v="69"/>
      <x v="62"/>
      <x v="1"/>
      <x/>
      <x v="3"/>
      <x/>
      <x v="30"/>
      <x v="4"/>
      <x/>
    </i>
    <i r="1">
      <x v="12"/>
      <x v="30"/>
      <x v="34"/>
      <x/>
      <x v="6"/>
      <x/>
      <x v="19"/>
      <x v="4"/>
      <x/>
    </i>
    <i r="1">
      <x v="6"/>
      <x v="25"/>
      <x v="26"/>
      <x v="3"/>
      <x v="1"/>
      <x/>
      <x v="14"/>
      <x v="4"/>
      <x/>
    </i>
    <i r="1">
      <x v="60"/>
      <x v="57"/>
      <x v="10"/>
      <x/>
      <x v="1"/>
      <x v="1"/>
      <x v="2"/>
      <x v="4"/>
      <x/>
    </i>
    <i r="1">
      <x v="73"/>
      <x v="65"/>
      <x v="53"/>
      <x/>
      <x v="8"/>
      <x v="3"/>
      <x v="21"/>
      <x v="4"/>
      <x/>
    </i>
    <i r="1">
      <x v="79"/>
      <x v="70"/>
      <x v="12"/>
      <x/>
      <x v="8"/>
      <x v="7"/>
      <x v="6"/>
      <x v="4"/>
      <x/>
    </i>
    <i r="1">
      <x v="8"/>
      <x v="27"/>
      <x v="32"/>
      <x/>
      <x v="1"/>
      <x/>
      <x v="16"/>
      <x v="1"/>
      <x/>
    </i>
    <i t="blank">
      <x v="3"/>
    </i>
    <i>
      <x v="4"/>
      <x v="16"/>
      <x v="34"/>
      <x v="38"/>
      <x/>
      <x v="1"/>
      <x v="1"/>
      <x v="21"/>
      <x v="4"/>
      <x/>
    </i>
    <i r="1">
      <x v="13"/>
      <x v="31"/>
      <x v="35"/>
      <x/>
      <x v="1"/>
      <x v="1"/>
      <x v="20"/>
      <x v="1"/>
      <x/>
    </i>
    <i r="1">
      <x v="65"/>
      <x v="7"/>
      <x v="4"/>
      <x/>
      <x v="1"/>
      <x v="1"/>
      <x v="1"/>
      <x v="4"/>
      <x/>
    </i>
    <i r="1">
      <x v="48"/>
      <x v="8"/>
      <x v="20"/>
      <x/>
      <x v="6"/>
      <x v="1"/>
      <x v="4"/>
      <x v="4"/>
      <x/>
    </i>
    <i r="1">
      <x v="41"/>
      <x v="48"/>
      <x v="46"/>
      <x/>
      <x v="3"/>
      <x v="7"/>
      <x v="26"/>
      <x v="1"/>
      <x/>
    </i>
    <i r="1">
      <x v="72"/>
      <x v="64"/>
      <x v="57"/>
      <x/>
      <x v="5"/>
      <x v="1"/>
      <x/>
      <x v="4"/>
      <x/>
    </i>
    <i r="1">
      <x v="20"/>
      <x v="1"/>
      <x v="4"/>
      <x/>
      <x v="11"/>
      <x v="1"/>
      <x v="2"/>
      <x v="4"/>
      <x/>
    </i>
    <i r="1">
      <x v="18"/>
      <x v="4"/>
      <x v="10"/>
      <x/>
      <x v="6"/>
      <x v="6"/>
      <x v="2"/>
      <x v="4"/>
      <x/>
    </i>
    <i r="1">
      <x v="44"/>
      <x v="4"/>
      <x v="19"/>
      <x/>
      <x v="1"/>
      <x v="3"/>
      <x v="2"/>
      <x v="4"/>
      <x/>
    </i>
    <i r="1">
      <x v="17"/>
      <x v="35"/>
      <x v="2"/>
      <x/>
      <x v="10"/>
      <x v="1"/>
      <x/>
      <x v="4"/>
      <x/>
    </i>
    <i r="1">
      <x v="39"/>
      <x v="46"/>
      <x v="45"/>
      <x/>
      <x v="3"/>
      <x v="12"/>
      <x v="18"/>
      <x v="4"/>
      <x/>
    </i>
    <i r="1">
      <x v="63"/>
      <x v="10"/>
      <x v="24"/>
      <x v="2"/>
      <x v="3"/>
      <x v="8"/>
      <x v="10"/>
      <x v="1"/>
      <x/>
    </i>
    <i r="1">
      <x v="38"/>
      <x v="45"/>
      <x v="44"/>
      <x v="5"/>
      <x v="5"/>
      <x v="1"/>
      <x v="26"/>
      <x v="1"/>
      <x/>
    </i>
    <i r="1">
      <x v="11"/>
      <x v="29"/>
      <x v="18"/>
      <x/>
      <x v="3"/>
      <x v="1"/>
      <x v="18"/>
      <x v="1"/>
      <x/>
    </i>
    <i t="blank">
      <x v="4"/>
    </i>
    <i>
      <x v="5"/>
      <x v="14"/>
      <x v="32"/>
      <x v="36"/>
      <x/>
      <x v="9"/>
      <x v="11"/>
      <x v="14"/>
      <x v="4"/>
      <x/>
    </i>
    <i r="1">
      <x v="61"/>
      <x v="17"/>
      <x v="3"/>
      <x/>
      <x v="2"/>
      <x v="4"/>
      <x v="2"/>
      <x v="4"/>
      <x/>
    </i>
    <i r="1">
      <x v="55"/>
      <x v="14"/>
      <x v="16"/>
      <x/>
      <x v="7"/>
      <x v="9"/>
      <x v="7"/>
      <x v="4"/>
      <x/>
    </i>
    <i r="1">
      <x v="33"/>
      <x v="43"/>
      <x v="28"/>
      <x/>
      <x v="8"/>
      <x v="7"/>
      <x/>
      <x v="4"/>
      <x/>
    </i>
    <i r="1">
      <x v="56"/>
      <x/>
      <x v="3"/>
      <x/>
      <x v="2"/>
      <x v="4"/>
      <x v="2"/>
      <x v="4"/>
      <x/>
    </i>
    <i r="1">
      <x v="22"/>
      <x v="18"/>
      <x v="22"/>
      <x/>
      <x v="3"/>
      <x v="7"/>
      <x v="9"/>
      <x v="4"/>
      <x/>
    </i>
    <i r="1">
      <x v="23"/>
      <x v="8"/>
      <x v="40"/>
      <x/>
      <x v="8"/>
      <x v="7"/>
      <x v="21"/>
      <x v="3"/>
      <x/>
    </i>
    <i t="blank">
      <x v="5"/>
    </i>
  </rowItems>
  <colFields count="1">
    <field x="-2"/>
  </colFields>
  <colItems count="2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</colItems>
  <pageFields count="1">
    <pageField fld="11" hier="-1"/>
  </pageFields>
  <dataFields count="22">
    <dataField name="Nb de Tour" fld="43" baseField="0" baseItem="0"/>
    <dataField name="Nb 0 (1)" fld="14" baseField="0" baseItem="0"/>
    <dataField name="Nb 1 (1)" fld="15" baseField="7" baseItem="3"/>
    <dataField name="Nb 2 (1)" fld="16" baseField="7" baseItem="3"/>
    <dataField name="Nb 3 (1)" fld="17" baseField="7" baseItem="3"/>
    <dataField name="Nb5 (1)" fld="18" baseField="7" baseItem="3"/>
    <dataField name="Total  (1)" fld="19" baseField="0" baseItem="0"/>
    <dataField name="Nb0 (2)" fld="21" baseField="11" baseItem="0"/>
    <dataField name="Nb1 (2)" fld="22" baseField="11" baseItem="0"/>
    <dataField name="Nb2 (2)" fld="23" baseField="11" baseItem="0"/>
    <dataField name="Nb3 (2)" fld="24" baseField="11" baseItem="0"/>
    <dataField name="Nb 5 (2)" fld="25" baseField="11" baseItem="0"/>
    <dataField name="Total (2)" fld="26" baseField="0" baseItem="0"/>
    <dataField name="Nb0 (3)" fld="28" baseField="9" baseItem="7"/>
    <dataField name="Nb1 (3)" fld="29" baseField="9" baseItem="7"/>
    <dataField name="Nb2 (3)" fld="30" baseField="9" baseItem="7"/>
    <dataField name="Nb3 (3)" fld="31" baseField="9" baseItem="7"/>
    <dataField name="Nb 5 (3)" fld="32" baseField="9" baseItem="7"/>
    <dataField name="Total (3)" fld="33" baseField="9" baseItem="7"/>
    <dataField name="Péno" fld="36" baseField="3" baseItem="1"/>
    <dataField name="Nb de 0" fld="39" baseField="11" baseItem="0"/>
    <dataField name="Tot géné Dimanche" fld="42" baseField="3" baseItem="1"/>
  </dataFields>
  <formats count="183">
    <format dxfId="834">
      <pivotArea field="1" type="button" dataOnly="0" labelOnly="1" outline="0" axis="axisRow" fieldPosition="2"/>
    </format>
    <format dxfId="833">
      <pivotArea outline="0" collapsedLevelsAreSubtotals="1" fieldPosition="0"/>
    </format>
    <format dxfId="832">
      <pivotArea dataOnly="0" labelOnly="1" fieldPosition="0">
        <references count="1">
          <reference field="1" count="0"/>
        </references>
      </pivotArea>
    </format>
    <format dxfId="831">
      <pivotArea dataOnly="0" labelOnly="1" grandRow="1" outline="0" fieldPosition="0"/>
    </format>
    <format dxfId="830">
      <pivotArea dataOnly="0" labelOnly="1" outline="0" fieldPosition="0">
        <references count="1">
          <reference field="0" count="0"/>
        </references>
      </pivotArea>
    </format>
    <format dxfId="829">
      <pivotArea dataOnly="0" labelOnly="1" outline="0" fieldPosition="0">
        <references count="1">
          <reference field="7" count="0"/>
        </references>
      </pivotArea>
    </format>
    <format dxfId="828">
      <pivotArea type="all" dataOnly="0" outline="0" fieldPosition="0"/>
    </format>
    <format dxfId="827">
      <pivotArea field="1" type="button" dataOnly="0" labelOnly="1" outline="0" axis="axisRow" fieldPosition="2"/>
    </format>
    <format dxfId="826">
      <pivotArea field="7" type="button" dataOnly="0" labelOnly="1" outline="0" axis="axisRow" fieldPosition="5"/>
    </format>
    <format dxfId="825">
      <pivotArea field="0" type="button" dataOnly="0" labelOnly="1" outline="0" axis="axisRow" fieldPosition="1"/>
    </format>
    <format dxfId="824">
      <pivotArea field="-2" type="button" dataOnly="0" labelOnly="1" outline="0" axis="axisCol" fieldPosition="0"/>
    </format>
    <format dxfId="823">
      <pivotArea dataOnly="0" labelOnly="1" outline="0" fieldPosition="0">
        <references count="1">
          <reference field="0" count="0"/>
        </references>
      </pivotArea>
    </format>
    <format dxfId="822">
      <pivotArea field="2" type="button" dataOnly="0" labelOnly="1" outline="0" axis="axisRow" fieldPosition="3"/>
    </format>
    <format dxfId="821">
      <pivotArea field="0" type="button" dataOnly="0" labelOnly="1" outline="0" axis="axisRow" fieldPosition="1"/>
    </format>
    <format dxfId="820">
      <pivotArea field="1" type="button" dataOnly="0" labelOnly="1" outline="0" axis="axisRow" fieldPosition="2"/>
    </format>
    <format dxfId="819">
      <pivotArea field="2" type="button" dataOnly="0" labelOnly="1" outline="0" axis="axisRow" fieldPosition="3"/>
    </format>
    <format dxfId="818">
      <pivotArea field="7" type="button" dataOnly="0" labelOnly="1" outline="0" axis="axisRow" fieldPosition="5"/>
    </format>
    <format dxfId="817">
      <pivotArea dataOnly="0" labelOnly="1" outline="0" fieldPosition="0">
        <references count="1">
          <reference field="0" count="0"/>
        </references>
      </pivotArea>
    </format>
    <format dxfId="816">
      <pivotArea outline="0" collapsedLevelsAreSubtotals="1" fieldPosition="0"/>
    </format>
    <format dxfId="815">
      <pivotArea dataOnly="0" labelOnly="1" outline="0" fieldPosition="0">
        <references count="1">
          <reference field="0" count="0"/>
        </references>
      </pivotArea>
    </format>
    <format dxfId="814">
      <pivotArea dataOnly="0" labelOnly="1" outline="0" fieldPosition="0">
        <references count="1">
          <reference field="0" count="1">
            <x v="5"/>
          </reference>
        </references>
      </pivotArea>
    </format>
    <format dxfId="813">
      <pivotArea field="0" type="button" dataOnly="0" labelOnly="1" outline="0" axis="axisRow" fieldPosition="1"/>
    </format>
    <format dxfId="812">
      <pivotArea field="0" type="button" dataOnly="0" labelOnly="1" outline="0" axis="axisRow" fieldPosition="1"/>
    </format>
    <format dxfId="811">
      <pivotArea field="1" type="button" dataOnly="0" labelOnly="1" outline="0" axis="axisRow" fieldPosition="2"/>
    </format>
    <format dxfId="810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809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808">
      <pivotArea outline="0" collapsedLevelsAreSubtotals="1" fieldPosition="0">
        <references count="1">
          <reference field="4294967294" count="1" selected="0">
            <x v="21"/>
          </reference>
        </references>
      </pivotArea>
    </format>
    <format dxfId="807">
      <pivotArea outline="0" collapsedLevelsAreSubtotals="1" fieldPosition="0"/>
    </format>
    <format dxfId="806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805">
      <pivotArea field="4" type="button" dataOnly="0" labelOnly="1" outline="0" axis="axisRow" fieldPosition="0"/>
    </format>
    <format dxfId="804">
      <pivotArea field="4" type="button" dataOnly="0" labelOnly="1" outline="0" axis="axisRow" fieldPosition="0"/>
    </format>
    <format dxfId="803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802">
      <pivotArea outline="0" collapsedLevelsAreSubtotals="1" fieldPosition="0">
        <references count="1">
          <reference field="4294967294" count="1" selected="0">
            <x v="19"/>
          </reference>
        </references>
      </pivotArea>
    </format>
    <format dxfId="801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800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799">
      <pivotArea dataOnly="0" labelOnly="1" outline="0" fieldPosition="0">
        <references count="1">
          <reference field="4294967294" count="2">
            <x v="19"/>
            <x v="21"/>
          </reference>
        </references>
      </pivotArea>
    </format>
    <format dxfId="798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797">
      <pivotArea dataOnly="0" labelOnly="1" outline="0" fieldPosition="0">
        <references count="1">
          <reference field="4294967294" count="5">
            <x v="7"/>
            <x v="8"/>
            <x v="9"/>
            <x v="10"/>
            <x v="11"/>
          </reference>
        </references>
      </pivotArea>
    </format>
    <format dxfId="796">
      <pivotArea dataOnly="0" labelOnly="1" outline="0" fieldPosition="0">
        <references count="1">
          <reference field="4294967294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795">
      <pivotArea dataOnly="0" labelOnly="1" outline="0" fieldPosition="0">
        <references count="1">
          <reference field="4294967294" count="1">
            <x v="12"/>
          </reference>
        </references>
      </pivotArea>
    </format>
    <format dxfId="794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793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792">
      <pivotArea field="3" type="button" dataOnly="0" labelOnly="1" outline="0" axis="axisRow" fieldPosition="7"/>
    </format>
    <format dxfId="791">
      <pivotArea field="9" type="button" dataOnly="0" labelOnly="1" outline="0" axis="axisRow" fieldPosition="6"/>
    </format>
    <format dxfId="790">
      <pivotArea field="3" type="button" dataOnly="0" labelOnly="1" outline="0" axis="axisRow" fieldPosition="7"/>
    </format>
    <format dxfId="789">
      <pivotArea field="3" type="button" dataOnly="0" labelOnly="1" outline="0" axis="axisRow" fieldPosition="7"/>
    </format>
    <format dxfId="788">
      <pivotArea field="0" type="button" dataOnly="0" labelOnly="1" outline="0" axis="axisRow" fieldPosition="1"/>
    </format>
    <format dxfId="787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786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785">
      <pivotArea outline="0" collapsedLevelsAreSubtotals="1" fieldPosition="0">
        <references count="1">
          <reference field="4294967294" count="6" selected="0">
            <x v="7"/>
            <x v="8"/>
            <x v="9"/>
            <x v="10"/>
            <x v="11"/>
            <x v="12"/>
          </reference>
        </references>
      </pivotArea>
    </format>
    <format dxfId="784">
      <pivotArea dataOnly="0" labelOnly="1" outline="0" fieldPosition="0">
        <references count="1">
          <reference field="4294967294" count="6">
            <x v="13"/>
            <x v="14"/>
            <x v="15"/>
            <x v="16"/>
            <x v="17"/>
            <x v="18"/>
          </reference>
        </references>
      </pivotArea>
    </format>
    <format dxfId="783">
      <pivotArea outline="0" collapsedLevelsAreSubtotals="1" fieldPosition="0">
        <references count="1">
          <reference field="4294967294" count="6" selected="0">
            <x v="13"/>
            <x v="14"/>
            <x v="15"/>
            <x v="16"/>
            <x v="17"/>
            <x v="18"/>
          </reference>
        </references>
      </pivotArea>
    </format>
    <format dxfId="78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81">
      <pivotArea dataOnly="0" labelOnly="1" outline="0" fieldPosition="0">
        <references count="1">
          <reference field="4294967294" count="5">
            <x v="2"/>
            <x v="3"/>
            <x v="4"/>
            <x v="5"/>
            <x v="6"/>
          </reference>
        </references>
      </pivotArea>
    </format>
    <format dxfId="780">
      <pivotArea dataOnly="0" labelOnly="1" outline="0" fieldPosition="0">
        <references count="1">
          <reference field="4294967294" count="12"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779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778">
      <pivotArea field="-2" type="button" dataOnly="0" labelOnly="1" outline="0" axis="axisCol" fieldPosition="0"/>
    </format>
    <format dxfId="777">
      <pivotArea outline="0" collapsedLevelsAreSubtotals="1" fieldPosition="0">
        <references count="1">
          <reference field="4294967294" count="6" selected="0">
            <x v="7"/>
            <x v="8"/>
            <x v="9"/>
            <x v="10"/>
            <x v="11"/>
            <x v="12"/>
          </reference>
        </references>
      </pivotArea>
    </format>
    <format dxfId="776">
      <pivotArea outline="0" collapsedLevelsAreSubtotals="1" fieldPosition="0">
        <references count="1">
          <reference field="4294967294" count="6" selected="0">
            <x v="13"/>
            <x v="14"/>
            <x v="15"/>
            <x v="16"/>
            <x v="17"/>
            <x v="18"/>
          </reference>
        </references>
      </pivotArea>
    </format>
    <format dxfId="775">
      <pivotArea outline="0" collapsedLevelsAreSubtotals="1" fieldPosition="0">
        <references count="1">
          <reference field="4294967294" count="2" selected="0">
            <x v="19"/>
            <x v="21"/>
          </reference>
        </references>
      </pivotArea>
    </format>
    <format dxfId="774">
      <pivotArea outline="0" collapsedLevelsAreSubtotals="1" fieldPosition="0">
        <references count="2">
          <reference field="4294967294" count="6" selected="0">
            <x v="1"/>
            <x v="2"/>
            <x v="3"/>
            <x v="4"/>
            <x v="5"/>
            <x v="6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773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772">
      <pivotArea outline="0" collapsedLevelsAreSubtotals="1" fieldPosition="0">
        <references count="2">
          <reference field="4294967294" count="6" selected="0">
            <x v="7"/>
            <x v="8"/>
            <x v="9"/>
            <x v="10"/>
            <x v="11"/>
            <x v="12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771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770">
      <pivotArea outline="0" collapsedLevelsAreSubtotals="1" fieldPosition="0">
        <references count="2">
          <reference field="4294967294" count="8" selected="0">
            <x v="13"/>
            <x v="14"/>
            <x v="15"/>
            <x v="16"/>
            <x v="17"/>
            <x v="18"/>
            <x v="19"/>
            <x v="21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769">
      <pivotArea dataOnly="0" labelOnly="1" outline="0" fieldPosition="0">
        <references count="1">
          <reference field="4294967294" count="8"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768">
      <pivotArea outline="0" collapsedLevelsAreSubtotals="1" fieldPosition="0"/>
    </format>
    <format dxfId="767">
      <pivotArea dataOnly="0" labelOnly="1" outline="0" fieldPosition="0">
        <references count="1">
          <reference field="4294967294" count="2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766">
      <pivotArea field="12" type="button" dataOnly="0" labelOnly="1" outline="0" axis="axisRow" fieldPosition="4"/>
    </format>
    <format dxfId="765">
      <pivotArea field="12" type="button" dataOnly="0" labelOnly="1" outline="0" axis="axisRow" fieldPosition="4"/>
    </format>
    <format dxfId="764">
      <pivotArea field="3" type="button" dataOnly="0" labelOnly="1" outline="0" axis="axisRow" fieldPosition="7"/>
    </format>
    <format dxfId="763">
      <pivotArea field="7" type="button" dataOnly="0" labelOnly="1" outline="0" axis="axisRow" fieldPosition="5"/>
    </format>
    <format dxfId="762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761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760">
      <pivotArea dataOnly="0" labelOnly="1" outline="0" fieldPosition="0">
        <references count="1">
          <reference field="4294967294" count="6">
            <x v="13"/>
            <x v="14"/>
            <x v="15"/>
            <x v="16"/>
            <x v="17"/>
            <x v="18"/>
          </reference>
        </references>
      </pivotArea>
    </format>
    <format dxfId="75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5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5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5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5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754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753">
      <pivotArea field="3" type="button" dataOnly="0" labelOnly="1" outline="0" axis="axisRow" fieldPosition="7"/>
    </format>
    <format dxfId="752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751">
      <pivotArea outline="0" collapsedLevelsAreSubtotals="1" fieldPosition="0">
        <references count="1">
          <reference field="4294967294" count="1" selected="0">
            <x v="12"/>
          </reference>
        </references>
      </pivotArea>
    </format>
    <format dxfId="750">
      <pivotArea outline="0" collapsedLevelsAreSubtotals="1" fieldPosition="0">
        <references count="1">
          <reference field="4294967294" count="1" selected="0">
            <x v="18"/>
          </reference>
        </references>
      </pivotArea>
    </format>
    <format dxfId="749">
      <pivotArea field="1" type="button" dataOnly="0" labelOnly="1" outline="0" axis="axisRow" fieldPosition="2"/>
    </format>
    <format dxfId="748">
      <pivotArea field="2" type="button" dataOnly="0" labelOnly="1" outline="0" axis="axisRow" fieldPosition="3"/>
    </format>
    <format dxfId="747">
      <pivotArea field="2" type="button" dataOnly="0" labelOnly="1" outline="0" axis="axisRow" fieldPosition="3"/>
    </format>
    <format dxfId="746">
      <pivotArea field="1" type="button" dataOnly="0" labelOnly="1" outline="0" axis="axisRow" fieldPosition="2"/>
    </format>
    <format dxfId="745">
      <pivotArea field="3" type="button" dataOnly="0" labelOnly="1" outline="0" axis="axisRow" fieldPosition="7"/>
    </format>
    <format dxfId="744">
      <pivotArea field="3" type="button" dataOnly="0" labelOnly="1" outline="0" axis="axisRow" fieldPosition="7"/>
    </format>
    <format dxfId="743">
      <pivotArea field="7" type="button" dataOnly="0" labelOnly="1" outline="0" axis="axisRow" fieldPosition="5"/>
    </format>
    <format dxfId="742">
      <pivotArea field="7" type="button" dataOnly="0" labelOnly="1" outline="0" axis="axisRow" fieldPosition="5"/>
    </format>
    <format dxfId="741">
      <pivotArea type="topRight" dataOnly="0" labelOnly="1" outline="0" fieldPosition="0"/>
    </format>
    <format dxfId="740">
      <pivotArea dataOnly="0" labelOnly="1" outline="0" fieldPosition="0">
        <references count="1">
          <reference field="4294967294" count="2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739">
      <pivotArea field="-2" type="button" dataOnly="0" labelOnly="1" outline="0" axis="axisCol" fieldPosition="0"/>
    </format>
    <format dxfId="738">
      <pivotArea type="topRight" dataOnly="0" labelOnly="1" outline="0" fieldPosition="0"/>
    </format>
    <format dxfId="737">
      <pivotArea type="topRight" dataOnly="0" labelOnly="1" outline="0" offset="S1:U1" fieldPosition="0"/>
    </format>
    <format dxfId="736">
      <pivotArea dataOnly="0" labelOnly="1" outline="0" fieldPosition="0">
        <references count="3">
          <reference field="0" count="1" selected="0">
            <x v="31"/>
          </reference>
          <reference field="1" count="1">
            <x v="16"/>
          </reference>
          <reference field="4" count="1" selected="0">
            <x v="1"/>
          </reference>
        </references>
      </pivotArea>
    </format>
    <format dxfId="735">
      <pivotArea dataOnly="0" labelOnly="1" outline="0" fieldPosition="0">
        <references count="3">
          <reference field="0" count="1" selected="0">
            <x v="4"/>
          </reference>
          <reference field="1" count="1">
            <x v="2"/>
          </reference>
          <reference field="4" count="1" selected="0">
            <x v="1"/>
          </reference>
        </references>
      </pivotArea>
    </format>
    <format dxfId="734">
      <pivotArea dataOnly="0" labelOnly="1" outline="0" fieldPosition="0">
        <references count="3">
          <reference field="0" count="1" selected="0">
            <x v="34"/>
          </reference>
          <reference field="1" count="1">
            <x v="8"/>
          </reference>
          <reference field="4" count="1" selected="0">
            <x v="1"/>
          </reference>
        </references>
      </pivotArea>
    </format>
    <format dxfId="733">
      <pivotArea dataOnly="0" labelOnly="1" outline="0" fieldPosition="0">
        <references count="3">
          <reference field="0" count="1" selected="0">
            <x v="17"/>
          </reference>
          <reference field="1" count="1">
            <x v="6"/>
          </reference>
          <reference field="4" count="1" selected="0">
            <x v="1"/>
          </reference>
        </references>
      </pivotArea>
    </format>
    <format dxfId="732">
      <pivotArea dataOnly="0" labelOnly="1" outline="0" fieldPosition="0">
        <references count="3">
          <reference field="0" count="1" selected="0">
            <x v="38"/>
          </reference>
          <reference field="1" count="1">
            <x v="19"/>
          </reference>
          <reference field="4" count="1" selected="0">
            <x v="1"/>
          </reference>
        </references>
      </pivotArea>
    </format>
    <format dxfId="731">
      <pivotArea dataOnly="0" labelOnly="1" outline="0" fieldPosition="0">
        <references count="3">
          <reference field="0" count="1" selected="0">
            <x v="14"/>
          </reference>
          <reference field="1" count="1">
            <x v="5"/>
          </reference>
          <reference field="4" count="1" selected="0">
            <x v="2"/>
          </reference>
        </references>
      </pivotArea>
    </format>
    <format dxfId="730">
      <pivotArea dataOnly="0" labelOnly="1" outline="0" fieldPosition="0">
        <references count="3">
          <reference field="0" count="1" selected="0">
            <x v="33"/>
          </reference>
          <reference field="1" count="1">
            <x v="17"/>
          </reference>
          <reference field="4" count="1" selected="0">
            <x v="2"/>
          </reference>
        </references>
      </pivotArea>
    </format>
    <format dxfId="729">
      <pivotArea dataOnly="0" labelOnly="1" outline="0" fieldPosition="0">
        <references count="3">
          <reference field="0" count="1" selected="0">
            <x v="40"/>
          </reference>
          <reference field="1" count="1">
            <x v="10"/>
          </reference>
          <reference field="4" count="1" selected="0">
            <x v="2"/>
          </reference>
        </references>
      </pivotArea>
    </format>
    <format dxfId="728">
      <pivotArea dataOnly="0" labelOnly="1" outline="0" fieldPosition="0">
        <references count="3">
          <reference field="0" count="1" selected="0">
            <x v="20"/>
          </reference>
          <reference field="1" count="1">
            <x v="9"/>
          </reference>
          <reference field="4" count="1" selected="0">
            <x v="2"/>
          </reference>
        </references>
      </pivotArea>
    </format>
    <format dxfId="727">
      <pivotArea dataOnly="0" labelOnly="1" outline="0" fieldPosition="0">
        <references count="3">
          <reference field="0" count="1" selected="0">
            <x v="3"/>
          </reference>
          <reference field="1" count="1">
            <x v="2"/>
          </reference>
          <reference field="4" count="1" selected="0">
            <x v="2"/>
          </reference>
        </references>
      </pivotArea>
    </format>
    <format dxfId="726">
      <pivotArea dataOnly="0" labelOnly="1" outline="0" fieldPosition="0">
        <references count="3">
          <reference field="0" count="1" selected="0">
            <x v="28"/>
          </reference>
          <reference field="1" count="1">
            <x v="14"/>
          </reference>
          <reference field="4" count="1" selected="0">
            <x v="2"/>
          </reference>
        </references>
      </pivotArea>
    </format>
    <format dxfId="725">
      <pivotArea dataOnly="0" labelOnly="1" outline="0" fieldPosition="0">
        <references count="3">
          <reference field="0" count="1" selected="0">
            <x v="43"/>
          </reference>
          <reference field="1" count="1">
            <x v="20"/>
          </reference>
          <reference field="4" count="1" selected="0">
            <x v="2"/>
          </reference>
        </references>
      </pivotArea>
    </format>
    <format dxfId="724">
      <pivotArea dataOnly="0" labelOnly="1" outline="0" fieldPosition="0">
        <references count="3">
          <reference field="0" count="1" selected="0">
            <x v="6"/>
          </reference>
          <reference field="1" count="1">
            <x v="3"/>
          </reference>
          <reference field="4" count="1" selected="0">
            <x v="2"/>
          </reference>
        </references>
      </pivotArea>
    </format>
    <format dxfId="723">
      <pivotArea dataOnly="0" labelOnly="1" outline="0" fieldPosition="0">
        <references count="3">
          <reference field="0" count="1" selected="0">
            <x v="27"/>
          </reference>
          <reference field="1" count="1">
            <x v="13"/>
          </reference>
          <reference field="4" count="1" selected="0">
            <x v="2"/>
          </reference>
        </references>
      </pivotArea>
    </format>
    <format dxfId="722">
      <pivotArea dataOnly="0" labelOnly="1" outline="0" fieldPosition="0">
        <references count="3">
          <reference field="0" count="1" selected="0">
            <x v="23"/>
          </reference>
          <reference field="1" count="1">
            <x v="11"/>
          </reference>
          <reference field="4" count="1" selected="0">
            <x v="2"/>
          </reference>
        </references>
      </pivotArea>
    </format>
    <format dxfId="721">
      <pivotArea dataOnly="0" labelOnly="1" outline="0" fieldPosition="0">
        <references count="3">
          <reference field="0" count="1" selected="0">
            <x v="22"/>
          </reference>
          <reference field="1" count="1">
            <x v="10"/>
          </reference>
          <reference field="4" count="1" selected="0">
            <x v="2"/>
          </reference>
        </references>
      </pivotArea>
    </format>
    <format dxfId="720">
      <pivotArea dataOnly="0" labelOnly="1" outline="0" fieldPosition="0">
        <references count="3">
          <reference field="0" count="1" selected="0">
            <x v="46"/>
          </reference>
          <reference field="1" count="1">
            <x v="21"/>
          </reference>
          <reference field="4" count="1" selected="0">
            <x v="2"/>
          </reference>
        </references>
      </pivotArea>
    </format>
    <format dxfId="719">
      <pivotArea dataOnly="0" labelOnly="1" outline="0" fieldPosition="0">
        <references count="3">
          <reference field="0" count="1" selected="0">
            <x v="39"/>
          </reference>
          <reference field="1" count="1">
            <x v="10"/>
          </reference>
          <reference field="4" count="1" selected="0">
            <x v="3"/>
          </reference>
        </references>
      </pivotArea>
    </format>
    <format dxfId="718">
      <pivotArea dataOnly="0" labelOnly="1" outline="0" fieldPosition="0">
        <references count="3">
          <reference field="0" count="1" selected="0">
            <x v="25"/>
          </reference>
          <reference field="1" count="1">
            <x v="12"/>
          </reference>
          <reference field="4" count="1" selected="0">
            <x v="3"/>
          </reference>
        </references>
      </pivotArea>
    </format>
    <format dxfId="717">
      <pivotArea dataOnly="0" labelOnly="1" outline="0" fieldPosition="0">
        <references count="3">
          <reference field="0" count="1" selected="0">
            <x v="36"/>
          </reference>
          <reference field="1" count="1">
            <x v="18"/>
          </reference>
          <reference field="4" count="1" selected="0">
            <x v="3"/>
          </reference>
        </references>
      </pivotArea>
    </format>
    <format dxfId="716">
      <pivotArea dataOnly="0" labelOnly="1" outline="0" fieldPosition="0">
        <references count="3">
          <reference field="0" count="1" selected="0">
            <x v="0"/>
          </reference>
          <reference field="1" count="1">
            <x v="0"/>
          </reference>
          <reference field="4" count="1" selected="0">
            <x v="3"/>
          </reference>
        </references>
      </pivotArea>
    </format>
    <format dxfId="715">
      <pivotArea dataOnly="0" labelOnly="1" outline="0" fieldPosition="0">
        <references count="3">
          <reference field="0" count="1" selected="0">
            <x v="19"/>
          </reference>
          <reference field="1" count="1">
            <x v="8"/>
          </reference>
          <reference field="4" count="1" selected="0">
            <x v="3"/>
          </reference>
        </references>
      </pivotArea>
    </format>
    <format dxfId="714">
      <pivotArea dataOnly="0" labelOnly="1" outline="0" fieldPosition="0">
        <references count="3">
          <reference field="0" count="1" selected="0">
            <x v="8"/>
          </reference>
          <reference field="1" count="1">
            <x v="4"/>
          </reference>
          <reference field="4" count="1" selected="0">
            <x v="3"/>
          </reference>
        </references>
      </pivotArea>
    </format>
    <format dxfId="713">
      <pivotArea dataOnly="0" labelOnly="1" outline="0" fieldPosition="0">
        <references count="3">
          <reference field="0" count="1" selected="0">
            <x v="35"/>
          </reference>
          <reference field="1" count="1">
            <x v="8"/>
          </reference>
          <reference field="4" count="1" selected="0">
            <x v="3"/>
          </reference>
        </references>
      </pivotArea>
    </format>
    <format dxfId="712">
      <pivotArea dataOnly="0" labelOnly="1" outline="0" fieldPosition="0">
        <references count="3">
          <reference field="0" count="1" selected="0">
            <x v="18"/>
          </reference>
          <reference field="1" count="1">
            <x v="7"/>
          </reference>
          <reference field="4" count="1" selected="0">
            <x v="4"/>
          </reference>
        </references>
      </pivotArea>
    </format>
    <format dxfId="711">
      <pivotArea dataOnly="0" labelOnly="1" outline="0" fieldPosition="0">
        <references count="3">
          <reference field="0" count="1" selected="0">
            <x v="29"/>
          </reference>
          <reference field="1" count="1">
            <x v="15"/>
          </reference>
          <reference field="4" count="1" selected="0">
            <x v="4"/>
          </reference>
        </references>
      </pivotArea>
    </format>
    <format dxfId="710">
      <pivotArea dataOnly="0" labelOnly="1" outline="0" fieldPosition="0">
        <references count="3">
          <reference field="0" count="1" selected="0">
            <x v="7"/>
          </reference>
          <reference field="1" count="1">
            <x v="4"/>
          </reference>
          <reference field="4" count="1" selected="0">
            <x v="4"/>
          </reference>
        </references>
      </pivotArea>
    </format>
    <format dxfId="709">
      <pivotArea dataOnly="0" labelOnly="1" outline="0" fieldPosition="0">
        <references count="3">
          <reference field="0" count="1" selected="0">
            <x v="1"/>
          </reference>
          <reference field="1" count="1">
            <x v="1"/>
          </reference>
          <reference field="4" count="1" selected="0">
            <x v="4"/>
          </reference>
        </references>
      </pivotArea>
    </format>
    <format dxfId="708">
      <pivotArea dataOnly="0" labelOnly="1" outline="0" fieldPosition="0">
        <references count="1">
          <reference field="4294967294" count="1">
            <x v="20"/>
          </reference>
        </references>
      </pivotArea>
    </format>
    <format dxfId="707">
      <pivotArea dataOnly="0" labelOnly="1" outline="0" fieldPosition="0">
        <references count="1">
          <reference field="4294967294" count="1">
            <x v="20"/>
          </reference>
        </references>
      </pivotArea>
    </format>
    <format dxfId="706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16"/>
          </reference>
          <reference field="2" count="1" selected="0">
            <x v="19"/>
          </reference>
          <reference field="3" count="1" selected="0">
            <x v="8"/>
          </reference>
          <reference field="4" count="1" selected="0">
            <x v="1"/>
          </reference>
          <reference field="7" count="1" selected="0">
            <x v="6"/>
          </reference>
          <reference field="9" count="1" selected="0">
            <x v="6"/>
          </reference>
          <reference field="12" count="1" selected="0">
            <x v="0"/>
          </reference>
          <reference field="13" count="0"/>
        </references>
      </pivotArea>
    </format>
    <format dxfId="705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2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7" count="1" selected="0">
            <x v="0"/>
          </reference>
          <reference field="9" count="1" selected="0">
            <x v="2"/>
          </reference>
          <reference field="12" count="1" selected="0">
            <x v="0"/>
          </reference>
          <reference field="13" count="0"/>
        </references>
      </pivotArea>
    </format>
    <format dxfId="704">
      <pivotArea dataOnly="0" labelOnly="1" outline="0" fieldPosition="0">
        <references count="9">
          <reference field="0" count="1" selected="0">
            <x v="38"/>
          </reference>
          <reference field="1" count="1" selected="0">
            <x v="19"/>
          </reference>
          <reference field="2" count="1" selected="0">
            <x v="23"/>
          </reference>
          <reference field="3" count="1" selected="0">
            <x v="3"/>
          </reference>
          <reference field="4" count="1" selected="0">
            <x v="1"/>
          </reference>
          <reference field="7" count="1" selected="0">
            <x v="6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703">
      <pivotArea dataOnly="0" labelOnly="1" outline="0" fieldPosition="0">
        <references count="9">
          <reference field="0" count="1" selected="0">
            <x v="31"/>
          </reference>
          <reference field="1" count="1" selected="0">
            <x v="16"/>
          </reference>
          <reference field="2" count="1" selected="0">
            <x v="18"/>
          </reference>
          <reference field="3" count="1" selected="0">
            <x v="8"/>
          </reference>
          <reference field="4" count="1" selected="0">
            <x v="1"/>
          </reference>
          <reference field="7" count="1" selected="0">
            <x v="6"/>
          </reference>
          <reference field="9" count="1" selected="0">
            <x v="5"/>
          </reference>
          <reference field="12" count="1" selected="0">
            <x v="0"/>
          </reference>
          <reference field="13" count="0"/>
        </references>
      </pivotArea>
    </format>
    <format dxfId="702">
      <pivotArea dataOnly="0" labelOnly="1" outline="0" fieldPosition="0">
        <references count="9">
          <reference field="0" count="1" selected="0">
            <x v="17"/>
          </reference>
          <reference field="1" count="1" selected="0">
            <x v="6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7" count="1" selected="0">
            <x v="3"/>
          </reference>
          <reference field="9" count="1" selected="0">
            <x v="5"/>
          </reference>
          <reference field="12" count="1" selected="0">
            <x v="0"/>
          </reference>
          <reference field="13" count="0"/>
        </references>
      </pivotArea>
    </format>
    <format dxfId="701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3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7" count="1" selected="0">
            <x v="5"/>
          </reference>
          <reference field="9" count="1" selected="0">
            <x v="0"/>
          </reference>
          <reference field="12" count="1" selected="0">
            <x v="1"/>
          </reference>
          <reference field="13" count="0"/>
        </references>
      </pivotArea>
    </format>
    <format dxfId="700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17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7" count="1" selected="0">
            <x v="2"/>
          </reference>
          <reference field="9" count="1" selected="0">
            <x v="4"/>
          </reference>
          <reference field="12" count="1" selected="0">
            <x v="0"/>
          </reference>
          <reference field="13" count="0"/>
        </references>
      </pivotArea>
    </format>
    <format dxfId="699">
      <pivotArea dataOnly="0" labelOnly="1" outline="0" fieldPosition="0">
        <references count="9">
          <reference field="0" count="1" selected="0">
            <x v="14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4"/>
          </reference>
          <reference field="4" count="1" selected="0">
            <x v="2"/>
          </reference>
          <reference field="7" count="1" selected="0">
            <x v="0"/>
          </reference>
          <reference field="9" count="1" selected="0">
            <x v="2"/>
          </reference>
          <reference field="12" count="1" selected="0">
            <x v="0"/>
          </reference>
          <reference field="13" count="0"/>
        </references>
      </pivotArea>
    </format>
    <format dxfId="698">
      <pivotArea dataOnly="0" labelOnly="1" outline="0" fieldPosition="0">
        <references count="9">
          <reference field="0" count="1" selected="0">
            <x v="40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10"/>
          </reference>
          <reference field="4" count="1" selected="0">
            <x v="2"/>
          </reference>
          <reference field="7" count="1" selected="0">
            <x v="3"/>
          </reference>
          <reference field="9" count="1" selected="0">
            <x v="0"/>
          </reference>
          <reference field="12" count="1" selected="0">
            <x v="1"/>
          </reference>
          <reference field="13" count="0"/>
        </references>
      </pivotArea>
    </format>
    <format dxfId="697">
      <pivotArea dataOnly="0" labelOnly="1" outline="0" fieldPosition="0">
        <references count="9">
          <reference field="0" count="1" selected="0">
            <x v="23"/>
          </reference>
          <reference field="1" count="1" selected="0">
            <x v="11"/>
          </reference>
          <reference field="2" count="1" selected="0">
            <x v="13"/>
          </reference>
          <reference field="3" count="1" selected="0">
            <x v="4"/>
          </reference>
          <reference field="4" count="1" selected="0">
            <x v="2"/>
          </reference>
          <reference field="7" count="1" selected="0">
            <x v="1"/>
          </reference>
          <reference field="9" count="1" selected="0">
            <x v="3"/>
          </reference>
          <reference field="12" count="1" selected="0">
            <x v="0"/>
          </reference>
          <reference field="13" count="0"/>
        </references>
      </pivotArea>
    </format>
    <format dxfId="696">
      <pivotArea dataOnly="0" labelOnly="1" outline="0" fieldPosition="0">
        <references count="9">
          <reference field="0" count="1" selected="0">
            <x v="43"/>
          </reference>
          <reference field="1" count="1" selected="0">
            <x v="20"/>
          </reference>
          <reference field="2" count="1" selected="0">
            <x v="27"/>
          </reference>
          <reference field="3" count="1" selected="0">
            <x v="0"/>
          </reference>
          <reference field="4" count="1" selected="0">
            <x v="2"/>
          </reference>
          <reference field="7" count="1" selected="0">
            <x v="3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695">
      <pivotArea dataOnly="0" labelOnly="1" outline="0" fieldPosition="0">
        <references count="9">
          <reference field="0" count="1" selected="0">
            <x v="27"/>
          </reference>
          <reference field="1" count="1" selected="0">
            <x v="13"/>
          </reference>
          <reference field="2" count="1" selected="0">
            <x v="16"/>
          </reference>
          <reference field="3" count="1" selected="0">
            <x v="6"/>
          </reference>
          <reference field="4" count="1" selected="0">
            <x v="2"/>
          </reference>
          <reference field="7" count="1" selected="0">
            <x v="6"/>
          </reference>
          <reference field="9" count="1" selected="0">
            <x v="6"/>
          </reference>
          <reference field="12" count="1" selected="0">
            <x v="0"/>
          </reference>
          <reference field="13" count="0"/>
        </references>
      </pivotArea>
    </format>
    <format dxfId="694">
      <pivotArea dataOnly="0" labelOnly="1" outline="0" fieldPosition="0">
        <references count="9">
          <reference field="0" count="1" selected="0">
            <x v="46"/>
          </reference>
          <reference field="1" count="1" selected="0">
            <x v="21"/>
          </reference>
          <reference field="2" count="1" selected="0">
            <x v="6"/>
          </reference>
          <reference field="3" count="1" selected="0">
            <x v="6"/>
          </reference>
          <reference field="4" count="1" selected="0">
            <x v="2"/>
          </reference>
          <reference field="7" count="1" selected="0">
            <x v="1"/>
          </reference>
          <reference field="9" count="1" selected="0">
            <x v="3"/>
          </reference>
          <reference field="12" count="1" selected="0">
            <x v="0"/>
          </reference>
          <reference field="13" count="0"/>
        </references>
      </pivotArea>
    </format>
    <format dxfId="693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2"/>
          </reference>
          <reference field="7" count="1" selected="0">
            <x v="0"/>
          </reference>
          <reference field="9" count="1" selected="0">
            <x v="2"/>
          </reference>
          <reference field="12" count="1" selected="0">
            <x v="0"/>
          </reference>
          <reference field="13" count="0"/>
        </references>
      </pivotArea>
    </format>
    <format dxfId="692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9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2"/>
          </reference>
          <reference field="7" count="1" selected="0">
            <x v="1"/>
          </reference>
          <reference field="9" count="1" selected="0">
            <x v="3"/>
          </reference>
          <reference field="12" count="1" selected="0">
            <x v="0"/>
          </reference>
          <reference field="13" count="0"/>
        </references>
      </pivotArea>
    </format>
    <format dxfId="691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7" count="1" selected="0">
            <x v="2"/>
          </reference>
          <reference field="9" count="1" selected="0">
            <x v="4"/>
          </reference>
          <reference field="12" count="1" selected="0">
            <x v="0"/>
          </reference>
          <reference field="13" count="0"/>
        </references>
      </pivotArea>
    </format>
    <format dxfId="690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18"/>
          </reference>
          <reference field="2" count="1" selected="0">
            <x v="22"/>
          </reference>
          <reference field="3" count="1" selected="0">
            <x v="9"/>
          </reference>
          <reference field="4" count="1" selected="0">
            <x v="3"/>
          </reference>
          <reference field="7" count="1" selected="0">
            <x v="3"/>
          </reference>
          <reference field="9" count="1" selected="0">
            <x v="7"/>
          </reference>
          <reference field="12" count="1" selected="0">
            <x v="0"/>
          </reference>
          <reference field="13" count="0"/>
        </references>
      </pivotArea>
    </format>
    <format dxfId="689">
      <pivotArea dataOnly="0" labelOnly="1" outline="0" fieldPosition="0">
        <references count="9">
          <reference field="0" count="1" selected="0">
            <x v="39"/>
          </reference>
          <reference field="1" count="1" selected="0">
            <x v="10"/>
          </reference>
          <reference field="2" count="1" selected="0">
            <x v="24"/>
          </reference>
          <reference field="3" count="1" selected="0">
            <x v="10"/>
          </reference>
          <reference field="4" count="1" selected="0">
            <x v="3"/>
          </reference>
          <reference field="7" count="1" selected="0">
            <x v="3"/>
          </reference>
          <reference field="9" count="1" selected="0">
            <x v="8"/>
          </reference>
          <reference field="12" count="1" selected="0">
            <x v="2"/>
          </reference>
          <reference field="13" count="0"/>
        </references>
      </pivotArea>
    </format>
    <format dxfId="688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3"/>
          </reference>
          <reference field="7" count="1" selected="0">
            <x v="1"/>
          </reference>
          <reference field="9" count="1" selected="0">
            <x v="0"/>
          </reference>
          <reference field="12" count="1" selected="0">
            <x v="2"/>
          </reference>
          <reference field="13" count="0"/>
        </references>
      </pivotArea>
    </format>
    <format dxfId="687">
      <pivotArea dataOnly="0" labelOnly="1" outline="0" fieldPosition="0">
        <references count="9">
          <reference field="0" count="1" selected="0">
            <x v="18"/>
          </reference>
          <reference field="1" count="1" selected="0">
            <x v="7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4"/>
          </reference>
          <reference field="7" count="1" selected="0">
            <x v="1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686">
      <pivotArea dataOnly="0" labelOnly="1" outline="0" fieldPosition="0">
        <references count="9">
          <reference field="0" count="1" selected="0">
            <x v="29"/>
          </reference>
          <reference field="1" count="1" selected="0">
            <x v="15"/>
          </reference>
          <reference field="2" count="1" selected="0">
            <x v="17"/>
          </reference>
          <reference field="3" count="1" selected="0">
            <x v="6"/>
          </reference>
          <reference field="4" count="1" selected="0">
            <x v="4"/>
          </reference>
          <reference field="7" count="1" selected="0">
            <x v="3"/>
          </reference>
          <reference field="9" count="1" selected="0">
            <x v="0"/>
          </reference>
          <reference field="12" count="1" selected="0">
            <x v="2"/>
          </reference>
          <reference field="13" count="0"/>
        </references>
      </pivotArea>
    </format>
    <format dxfId="685">
      <pivotArea dataOnly="0" labelOnly="1" outline="0" fieldPosition="0">
        <references count="9">
          <reference field="0" count="1" selected="0">
            <x v="7"/>
          </reference>
          <reference field="1" count="1" selected="0">
            <x v="4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4"/>
          </reference>
          <reference field="7" count="1" selected="0">
            <x v="6"/>
          </reference>
          <reference field="9" count="1" selected="0">
            <x v="6"/>
          </reference>
          <reference field="12" count="1" selected="0">
            <x v="0"/>
          </reference>
          <reference field="13" count="0"/>
        </references>
      </pivotArea>
    </format>
    <format dxfId="68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2"/>
          </reference>
          <reference field="4" count="1" selected="0">
            <x v="4"/>
          </reference>
          <reference field="7" count="1" selected="0">
            <x v="3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683">
      <pivotArea dataOnly="0" labelOnly="1" outline="0" fieldPosition="0">
        <references count="9">
          <reference field="0" count="1" selected="0">
            <x v="59"/>
          </reference>
          <reference field="1" count="1" selected="0">
            <x v="56"/>
          </reference>
          <reference field="2" count="1" selected="0">
            <x v="52"/>
          </reference>
          <reference field="3" count="1" selected="0">
            <x v="6"/>
          </reference>
          <reference field="4" count="1" selected="0">
            <x v="0"/>
          </reference>
          <reference field="6" count="1">
            <x v="4"/>
          </reference>
          <reference field="7" count="1" selected="0">
            <x v="11"/>
          </reference>
          <reference field="9" count="1" selected="0">
            <x v="5"/>
          </reference>
          <reference field="12" count="1" selected="0">
            <x v="0"/>
          </reference>
        </references>
      </pivotArea>
    </format>
    <format dxfId="682">
      <pivotArea dataOnly="0" labelOnly="1" outline="0" fieldPosition="0">
        <references count="9">
          <reference field="0" count="1" selected="0">
            <x v="52"/>
          </reference>
          <reference field="1" count="1" selected="0">
            <x v="19"/>
          </reference>
          <reference field="2" count="1" selected="0">
            <x v="23"/>
          </reference>
          <reference field="3" count="1" selected="0">
            <x v="3"/>
          </reference>
          <reference field="4" count="1" selected="0">
            <x v="1"/>
          </reference>
          <reference field="6" count="1">
            <x v="4"/>
          </reference>
          <reference field="7" count="1" selected="0">
            <x v="6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81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24"/>
          </reference>
          <reference field="2" count="1" selected="0">
            <x v="31"/>
          </reference>
          <reference field="3" count="1" selected="0">
            <x v="13"/>
          </reference>
          <reference field="4" count="1" selected="0">
            <x v="1"/>
          </reference>
          <reference field="6" count="1">
            <x v="2"/>
          </reference>
          <reference field="7" count="1" selected="0">
            <x v="1"/>
          </reference>
          <reference field="9" count="1" selected="0">
            <x v="10"/>
          </reference>
          <reference field="12" count="1" selected="0">
            <x v="0"/>
          </reference>
        </references>
      </pivotArea>
    </format>
    <format dxfId="680">
      <pivotArea dataOnly="0" labelOnly="1" outline="0" fieldPosition="0">
        <references count="9">
          <reference field="0" count="1" selected="0">
            <x v="24"/>
          </reference>
          <reference field="1" count="1" selected="0">
            <x v="2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6" count="1">
            <x v="4"/>
          </reference>
          <reference field="7" count="1" selected="0">
            <x v="0"/>
          </reference>
          <reference field="9" count="1" selected="0">
            <x v="2"/>
          </reference>
          <reference field="12" count="1" selected="0">
            <x v="0"/>
          </reference>
        </references>
      </pivotArea>
    </format>
    <format dxfId="679">
      <pivotArea dataOnly="0" labelOnly="1" outline="0" fieldPosition="0">
        <references count="9">
          <reference field="0" count="1" selected="0">
            <x v="15"/>
          </reference>
          <reference field="1" count="1" selected="0">
            <x v="33"/>
          </reference>
          <reference field="2" count="1" selected="0">
            <x v="37"/>
          </reference>
          <reference field="3" count="1" selected="0">
            <x v="17"/>
          </reference>
          <reference field="4" count="1" selected="0">
            <x v="1"/>
          </reference>
          <reference field="6" count="1">
            <x v="1"/>
          </reference>
          <reference field="7" count="1" selected="0">
            <x v="3"/>
          </reference>
          <reference field="9" count="1" selected="0">
            <x v="5"/>
          </reference>
          <reference field="12" count="1" selected="0">
            <x v="0"/>
          </reference>
        </references>
      </pivotArea>
    </format>
    <format dxfId="678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42"/>
          </reference>
          <reference field="2" count="1" selected="0">
            <x v="42"/>
          </reference>
          <reference field="3" count="1" selected="0">
            <x v="2"/>
          </reference>
          <reference field="4" count="1" selected="0">
            <x v="1"/>
          </reference>
          <reference field="6" count="1">
            <x v="4"/>
          </reference>
          <reference field="7" count="1" selected="0">
            <x v="6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77">
      <pivotArea dataOnly="0" labelOnly="1" outline="0" fieldPosition="0">
        <references count="9">
          <reference field="0" count="1" selected="0">
            <x v="9"/>
          </reference>
          <reference field="1" count="1" selected="0">
            <x v="28"/>
          </reference>
          <reference field="2" count="1" selected="0">
            <x v="33"/>
          </reference>
          <reference field="3" count="1" selected="0">
            <x v="17"/>
          </reference>
          <reference field="4" count="1" selected="0">
            <x v="1"/>
          </reference>
          <reference field="6" count="1">
            <x v="1"/>
          </reference>
          <reference field="7" count="1" selected="0">
            <x v="8"/>
          </reference>
          <reference field="9" count="1" selected="0">
            <x v="1"/>
          </reference>
          <reference field="12" count="1" selected="0">
            <x v="1"/>
          </reference>
        </references>
      </pivotArea>
    </format>
    <format dxfId="676">
      <pivotArea dataOnly="0" labelOnly="1" outline="0" fieldPosition="0">
        <references count="9">
          <reference field="0" count="1" selected="0">
            <x v="50"/>
          </reference>
          <reference field="1" count="1" selected="0">
            <x v="51"/>
          </reference>
          <reference field="2" count="1" selected="0">
            <x v="5"/>
          </reference>
          <reference field="3" count="1" selected="0">
            <x v="28"/>
          </reference>
          <reference field="4" count="1" selected="0">
            <x v="1"/>
          </reference>
          <reference field="6" count="1">
            <x v="4"/>
          </reference>
          <reference field="7" count="1" selected="0">
            <x v="4"/>
          </reference>
          <reference field="9" count="1" selected="0">
            <x v="3"/>
          </reference>
          <reference field="12" count="1" selected="0">
            <x v="0"/>
          </reference>
        </references>
      </pivotArea>
    </format>
    <format dxfId="675">
      <pivotArea dataOnly="0" labelOnly="1" outline="0" fieldPosition="0">
        <references count="9">
          <reference field="0" count="1" selected="0">
            <x v="7"/>
          </reference>
          <reference field="1" count="1" selected="0">
            <x v="26"/>
          </reference>
          <reference field="2" count="1" selected="0">
            <x v="3"/>
          </reference>
          <reference field="3" count="1" selected="0">
            <x v="15"/>
          </reference>
          <reference field="4" count="1" selected="0">
            <x v="1"/>
          </reference>
          <reference field="6" count="1">
            <x v="1"/>
          </reference>
          <reference field="7" count="1" selected="0">
            <x v="5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74">
      <pivotArea dataOnly="0" labelOnly="1" outline="0" fieldPosition="0">
        <references count="9">
          <reference field="0" count="1" selected="0">
            <x v="62"/>
          </reference>
          <reference field="1" count="1" selected="0">
            <x v="15"/>
          </reference>
          <reference field="2" count="1" selected="0">
            <x v="17"/>
          </reference>
          <reference field="3" count="1" selected="0">
            <x v="6"/>
          </reference>
          <reference field="4" count="1" selected="0">
            <x v="1"/>
          </reference>
          <reference field="6" count="1">
            <x v="4"/>
          </reference>
          <reference field="7" count="1" selected="0">
            <x v="3"/>
          </reference>
          <reference field="9" count="1" selected="0">
            <x v="0"/>
          </reference>
          <reference field="12" count="1" selected="0">
            <x v="2"/>
          </reference>
        </references>
      </pivotArea>
    </format>
    <format dxfId="673">
      <pivotArea dataOnly="0" labelOnly="1" outline="0" fieldPosition="0">
        <references count="9">
          <reference field="0" count="1" selected="0">
            <x v="71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10"/>
          </reference>
          <reference field="4" count="1" selected="0">
            <x v="1"/>
          </reference>
          <reference field="6" count="1">
            <x v="1"/>
          </reference>
          <reference field="7" count="1" selected="0">
            <x v="3"/>
          </reference>
          <reference field="9" count="1" selected="0">
            <x v="0"/>
          </reference>
          <reference field="12" count="1" selected="0">
            <x v="1"/>
          </reference>
        </references>
      </pivotArea>
    </format>
    <format dxfId="672">
      <pivotArea dataOnly="0" labelOnly="1" outline="0" fieldPosition="0">
        <references count="9">
          <reference field="0" count="1" selected="0">
            <x v="76"/>
          </reference>
          <reference field="1" count="1" selected="0">
            <x v="67"/>
          </reference>
          <reference field="2" count="1" selected="0">
            <x v="59"/>
          </reference>
          <reference field="3" count="1" selected="0">
            <x v="11"/>
          </reference>
          <reference field="4" count="1" selected="0">
            <x v="1"/>
          </reference>
          <reference field="6" count="1">
            <x v="4"/>
          </reference>
          <reference field="7" count="1" selected="0">
            <x v="1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7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0"/>
          </reference>
          <reference field="2" count="1" selected="0">
            <x v="27"/>
          </reference>
          <reference field="3" count="1" selected="0">
            <x v="0"/>
          </reference>
          <reference field="4" count="1" selected="0">
            <x v="2"/>
          </reference>
          <reference field="6" count="1">
            <x v="4"/>
          </reference>
          <reference field="7" count="1" selected="0">
            <x v="3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70">
      <pivotArea dataOnly="0" labelOnly="1" outline="0" fieldPosition="0">
        <references count="9">
          <reference field="0" count="1" selected="0">
            <x v="27"/>
          </reference>
          <reference field="1" count="1" selected="0">
            <x v="38"/>
          </reference>
          <reference field="2" count="1" selected="0">
            <x v="0"/>
          </reference>
          <reference field="3" count="1" selected="0">
            <x v="24"/>
          </reference>
          <reference field="4" count="1" selected="0">
            <x v="2"/>
          </reference>
          <reference field="6" count="1">
            <x v="1"/>
          </reference>
          <reference field="7" count="1" selected="0">
            <x v="5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69">
      <pivotArea dataOnly="0" labelOnly="1" outline="0" fieldPosition="0">
        <references count="9">
          <reference field="0" count="1" selected="0">
            <x v="64"/>
          </reference>
          <reference field="1" count="1" selected="0">
            <x v="58"/>
          </reference>
          <reference field="2" count="1" selected="0">
            <x v="53"/>
          </reference>
          <reference field="3" count="1" selected="0">
            <x v="3"/>
          </reference>
          <reference field="4" count="1" selected="0">
            <x v="2"/>
          </reference>
          <reference field="6" count="1">
            <x v="4"/>
          </reference>
          <reference field="7" count="1" selected="0">
            <x v="1"/>
          </reference>
          <reference field="9" count="1" selected="0">
            <x v="5"/>
          </reference>
          <reference field="12" count="1" selected="0">
            <x v="0"/>
          </reference>
        </references>
      </pivotArea>
    </format>
    <format dxfId="668">
      <pivotArea dataOnly="0" labelOnly="1" outline="0" fieldPosition="0">
        <references count="9">
          <reference field="0" count="1" selected="0">
            <x v="29"/>
          </reference>
          <reference field="1" count="1" selected="0">
            <x v="40"/>
          </reference>
          <reference field="2" count="1" selected="0">
            <x v="27"/>
          </reference>
          <reference field="3" count="1" selected="0">
            <x v="25"/>
          </reference>
          <reference field="4" count="1" selected="0">
            <x v="2"/>
          </reference>
          <reference field="6" count="1">
            <x v="1"/>
          </reference>
          <reference field="7" count="1" selected="0">
            <x v="6"/>
          </reference>
          <reference field="9" count="1" selected="0">
            <x v="0"/>
          </reference>
          <reference field="12" count="1" selected="0">
            <x v="4"/>
          </reference>
        </references>
      </pivotArea>
    </format>
    <format dxfId="667">
      <pivotArea dataOnly="0" labelOnly="1" outline="0" fieldPosition="0">
        <references count="9">
          <reference field="0" count="1" selected="0">
            <x v="51"/>
          </reference>
          <reference field="1" count="1" selected="0">
            <x v="52"/>
          </reference>
          <reference field="2" count="1" selected="0">
            <x v="49"/>
          </reference>
          <reference field="3" count="1" selected="0">
            <x v="5"/>
          </reference>
          <reference field="4" count="1" selected="0">
            <x v="2"/>
          </reference>
          <reference field="6" count="1">
            <x v="0"/>
          </reference>
          <reference field="7" count="1" selected="0">
            <x v="1"/>
          </reference>
          <reference field="9" count="1" selected="0">
            <x v="5"/>
          </reference>
          <reference field="12" count="1" selected="0">
            <x v="0"/>
          </reference>
        </references>
      </pivotArea>
    </format>
    <format dxfId="666">
      <pivotArea dataOnly="0" labelOnly="1" outline="0" fieldPosition="0">
        <references count="9">
          <reference field="0" count="1" selected="0">
            <x v="67"/>
          </reference>
          <reference field="1" count="1" selected="0">
            <x v="60"/>
          </reference>
          <reference field="2" count="1" selected="0">
            <x v="36"/>
          </reference>
          <reference field="3" count="1" selected="0">
            <x v="23"/>
          </reference>
          <reference field="4" count="1" selected="0">
            <x v="2"/>
          </reference>
          <reference field="6" count="1">
            <x v="4"/>
          </reference>
          <reference field="7" count="1" selected="0">
            <x v="1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65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3"/>
          </reference>
          <reference field="2" count="1" selected="0">
            <x v="30"/>
          </reference>
          <reference field="3" count="1" selected="0">
            <x v="12"/>
          </reference>
          <reference field="4" count="1" selected="0">
            <x v="2"/>
          </reference>
          <reference field="6" count="1">
            <x v="1"/>
          </reference>
          <reference field="7" count="1" selected="0">
            <x v="1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64">
      <pivotArea dataOnly="0" labelOnly="1" outline="0" fieldPosition="0">
        <references count="9">
          <reference field="0" count="1" selected="0">
            <x v="30"/>
          </reference>
          <reference field="1" count="1" selected="0">
            <x v="41"/>
          </reference>
          <reference field="2" count="1" selected="0">
            <x v="16"/>
          </reference>
          <reference field="3" count="1" selected="0">
            <x v="0"/>
          </reference>
          <reference field="4" count="1" selected="0">
            <x v="2"/>
          </reference>
          <reference field="6" count="1">
            <x v="4"/>
          </reference>
          <reference field="7" count="1" selected="0">
            <x v="5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63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22"/>
          </reference>
          <reference field="2" count="1" selected="0">
            <x v="29"/>
          </reference>
          <reference field="3" count="1" selected="0">
            <x v="4"/>
          </reference>
          <reference field="4" count="1" selected="0">
            <x v="3"/>
          </reference>
          <reference field="6" count="1">
            <x v="4"/>
          </reference>
          <reference field="7" count="1" selected="0">
            <x v="1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62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27"/>
          </reference>
          <reference field="2" count="1" selected="0">
            <x v="32"/>
          </reference>
          <reference field="3" count="1" selected="0">
            <x v="16"/>
          </reference>
          <reference field="4" count="1" selected="0">
            <x v="3"/>
          </reference>
          <reference field="6" count="1">
            <x v="1"/>
          </reference>
          <reference field="7" count="1" selected="0">
            <x v="1"/>
          </reference>
          <reference field="9" count="1" selected="0">
            <x v="0"/>
          </reference>
          <reference field="12" count="1" selected="0">
            <x v="0"/>
          </reference>
        </references>
      </pivotArea>
    </format>
    <format dxfId="661">
      <pivotArea dataOnly="0" labelOnly="1" outline="0" fieldPosition="0">
        <references count="9">
          <reference field="0" count="1" selected="0">
            <x v="16"/>
          </reference>
          <reference field="1" count="1" selected="0">
            <x v="34"/>
          </reference>
          <reference field="2" count="1" selected="0">
            <x v="38"/>
          </reference>
          <reference field="3" count="1" selected="0">
            <x v="21"/>
          </reference>
          <reference field="4" count="1" selected="0">
            <x v="4"/>
          </reference>
          <reference field="6" count="1">
            <x v="4"/>
          </reference>
          <reference field="7" count="1" selected="0">
            <x v="1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60">
      <pivotArea dataOnly="0" labelOnly="1" outline="0" fieldPosition="0">
        <references count="9">
          <reference field="0" count="1" selected="0">
            <x v="13"/>
          </reference>
          <reference field="1" count="1" selected="0">
            <x v="31"/>
          </reference>
          <reference field="2" count="1" selected="0">
            <x v="35"/>
          </reference>
          <reference field="3" count="1" selected="0">
            <x v="20"/>
          </reference>
          <reference field="4" count="1" selected="0">
            <x v="4"/>
          </reference>
          <reference field="6" count="1">
            <x v="1"/>
          </reference>
          <reference field="7" count="1" selected="0">
            <x v="1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59">
      <pivotArea dataOnly="0" labelOnly="1" outline="0" fieldPosition="0">
        <references count="9">
          <reference field="0" count="1" selected="0">
            <x v="65"/>
          </reference>
          <reference field="1" count="1" selected="0">
            <x v="7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4"/>
          </reference>
          <reference field="6" count="1">
            <x v="4"/>
          </reference>
          <reference field="7" count="1" selected="0">
            <x v="1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58">
      <pivotArea dataOnly="0" labelOnly="1" outline="0" fieldPosition="0">
        <references count="9">
          <reference field="0" count="1" selected="0">
            <x v="41"/>
          </reference>
          <reference field="1" count="1" selected="0">
            <x v="48"/>
          </reference>
          <reference field="2" count="1" selected="0">
            <x v="46"/>
          </reference>
          <reference field="3" count="1" selected="0">
            <x v="26"/>
          </reference>
          <reference field="4" count="1" selected="0">
            <x v="4"/>
          </reference>
          <reference field="6" count="1">
            <x v="1"/>
          </reference>
          <reference field="7" count="1" selected="0">
            <x v="3"/>
          </reference>
          <reference field="9" count="1" selected="0">
            <x v="7"/>
          </reference>
          <reference field="12" count="1" selected="0">
            <x v="0"/>
          </reference>
        </references>
      </pivotArea>
    </format>
    <format dxfId="657">
      <pivotArea dataOnly="0" labelOnly="1" outline="0" fieldPosition="0">
        <references count="9">
          <reference field="0" count="1" selected="0">
            <x v="72"/>
          </reference>
          <reference field="1" count="1" selected="0">
            <x v="64"/>
          </reference>
          <reference field="2" count="1" selected="0">
            <x v="57"/>
          </reference>
          <reference field="3" count="1" selected="0">
            <x v="0"/>
          </reference>
          <reference field="4" count="1" selected="0">
            <x v="4"/>
          </reference>
          <reference field="6" count="1">
            <x v="4"/>
          </reference>
          <reference field="7" count="1" selected="0">
            <x v="5"/>
          </reference>
          <reference field="9" count="1" selected="0">
            <x v="1"/>
          </reference>
          <reference field="12" count="1" selected="0">
            <x v="0"/>
          </reference>
        </references>
      </pivotArea>
    </format>
    <format dxfId="656">
      <pivotArea dataOnly="0" labelOnly="1" outline="0" fieldPosition="0">
        <references count="9">
          <reference field="0" count="1" selected="0">
            <x v="63"/>
          </reference>
          <reference field="1" count="1" selected="0">
            <x v="10"/>
          </reference>
          <reference field="2" count="1" selected="0">
            <x v="24"/>
          </reference>
          <reference field="3" count="1" selected="0">
            <x v="10"/>
          </reference>
          <reference field="4" count="1" selected="0">
            <x v="4"/>
          </reference>
          <reference field="6" count="1">
            <x v="1"/>
          </reference>
          <reference field="7" count="1" selected="0">
            <x v="3"/>
          </reference>
          <reference field="9" count="1" selected="0">
            <x v="8"/>
          </reference>
          <reference field="12" count="1" selected="0">
            <x v="2"/>
          </reference>
        </references>
      </pivotArea>
    </format>
    <format dxfId="655">
      <pivotArea dataOnly="0" labelOnly="1" outline="0" fieldPosition="0">
        <references count="9">
          <reference field="0" count="1" selected="0">
            <x v="14"/>
          </reference>
          <reference field="1" count="1" selected="0">
            <x v="32"/>
          </reference>
          <reference field="2" count="1" selected="0">
            <x v="36"/>
          </reference>
          <reference field="3" count="1" selected="0">
            <x v="14"/>
          </reference>
          <reference field="4" count="1" selected="0">
            <x v="5"/>
          </reference>
          <reference field="6" count="1">
            <x v="4"/>
          </reference>
          <reference field="7" count="1" selected="0">
            <x v="9"/>
          </reference>
          <reference field="9" count="1" selected="0">
            <x v="11"/>
          </reference>
          <reference field="12" count="1" selected="0">
            <x v="0"/>
          </reference>
        </references>
      </pivotArea>
    </format>
    <format dxfId="654">
      <pivotArea dataOnly="0" labelOnly="1" outline="0" fieldPosition="0">
        <references count="9">
          <reference field="0" count="1" selected="0">
            <x v="23"/>
          </reference>
          <reference field="1" count="1" selected="0">
            <x v="8"/>
          </reference>
          <reference field="2" count="1" selected="0">
            <x v="40"/>
          </reference>
          <reference field="3" count="1" selected="0">
            <x v="21"/>
          </reference>
          <reference field="4" count="1" selected="0">
            <x v="5"/>
          </reference>
          <reference field="6" count="1">
            <x v="3"/>
          </reference>
          <reference field="7" count="1" selected="0">
            <x v="8"/>
          </reference>
          <reference field="9" count="1" selected="0">
            <x v="7"/>
          </reference>
          <reference field="12" count="1" selected="0">
            <x v="0"/>
          </reference>
        </references>
      </pivotArea>
    </format>
    <format dxfId="653">
      <pivotArea dataOnly="0" labelOnly="1" outline="0" fieldPosition="0">
        <references count="1">
          <reference field="6" count="0"/>
        </references>
      </pivotArea>
    </format>
    <format dxfId="652">
      <pivotArea field="6" type="button" dataOnly="0" labelOnly="1" outline="0" axis="axisRow" fieldPosition="8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" updatedVersion="5" minRefreshableVersion="3" showDrill="0" rowGrandTotals="0" colGrandTotals="0" itemPrintTitles="1" createdVersion="4" indent="0" compact="0" compactData="0" gridDropZones="1">
  <location ref="C5:AG12" firstHeaderRow="1" firstDataRow="2" firstDataCol="9" rowPageCount="1" colPageCount="1"/>
  <pivotFields count="44">
    <pivotField axis="axisRow" compact="0" outline="0" showAll="0" sortType="ascending" defaultSubtota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69"/>
      </items>
      <autoSortScope>
        <pivotArea dataOnly="0" outline="0" fieldPosition="0">
          <references count="1">
            <reference field="4294967294" count="1" selected="0">
              <x v="21"/>
            </reference>
          </references>
        </pivotArea>
      </autoSortScope>
    </pivotField>
    <pivotField axis="axisRow" compact="0" outline="0" showAll="0" defaultSubtotal="0">
      <items count="71">
        <item x="49"/>
        <item x="19"/>
        <item x="23"/>
        <item x="25"/>
        <item x="18"/>
        <item x="10"/>
        <item x="2"/>
        <item x="58"/>
        <item x="22"/>
        <item x="41"/>
        <item x="56"/>
        <item x="50"/>
        <item x="39"/>
        <item x="30"/>
        <item x="48"/>
        <item x="55"/>
        <item x="5"/>
        <item x="54"/>
        <item x="21"/>
        <item x="45"/>
        <item x="1"/>
        <item x="34"/>
        <item x="0"/>
        <item x="3"/>
        <item x="4"/>
        <item x="6"/>
        <item x="7"/>
        <item x="8"/>
        <item x="9"/>
        <item x="11"/>
        <item x="12"/>
        <item x="13"/>
        <item x="14"/>
        <item x="15"/>
        <item x="16"/>
        <item x="17"/>
        <item x="20"/>
        <item x="24"/>
        <item x="26"/>
        <item x="27"/>
        <item x="28"/>
        <item x="29"/>
        <item x="31"/>
        <item x="32"/>
        <item x="33"/>
        <item x="35"/>
        <item x="36"/>
        <item x="37"/>
        <item x="38"/>
        <item x="40"/>
        <item x="42"/>
        <item x="43"/>
        <item x="44"/>
        <item x="46"/>
        <item x="47"/>
        <item x="51"/>
        <item x="52"/>
        <item x="53"/>
        <item x="57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</items>
    </pivotField>
    <pivotField axis="axisRow" compact="0" outline="0" showAll="0" defaultSubtotal="0">
      <items count="62">
        <item x="26"/>
        <item x="10"/>
        <item x="2"/>
        <item x="7"/>
        <item x="19"/>
        <item x="43"/>
        <item x="32"/>
        <item x="23"/>
        <item x="35"/>
        <item x="25"/>
        <item x="17"/>
        <item x="18"/>
        <item x="39"/>
        <item x="47"/>
        <item x="37"/>
        <item x="31"/>
        <item x="27"/>
        <item x="50"/>
        <item x="11"/>
        <item x="5"/>
        <item x="41"/>
        <item x="40"/>
        <item x="21"/>
        <item x="45"/>
        <item x="51"/>
        <item x="56"/>
        <item x="6"/>
        <item x="1"/>
        <item x="29"/>
        <item x="0"/>
        <item x="3"/>
        <item x="4"/>
        <item x="8"/>
        <item x="9"/>
        <item x="12"/>
        <item x="13"/>
        <item x="14"/>
        <item x="15"/>
        <item x="16"/>
        <item x="20"/>
        <item x="22"/>
        <item x="24"/>
        <item x="28"/>
        <item x="30"/>
        <item x="33"/>
        <item x="34"/>
        <item x="36"/>
        <item x="38"/>
        <item x="42"/>
        <item x="44"/>
        <item x="46"/>
        <item x="48"/>
        <item x="49"/>
        <item x="52"/>
        <item x="53"/>
        <item x="54"/>
        <item x="55"/>
        <item x="57"/>
        <item x="58"/>
        <item x="59"/>
        <item x="60"/>
        <item x="61"/>
      </items>
    </pivotField>
    <pivotField axis="axisRow" compact="0" outline="0" multipleItemSelectionAllowed="1" showAll="0" defaultSubtotal="0">
      <items count="31">
        <item x="1"/>
        <item x="16"/>
        <item x="13"/>
        <item x="25"/>
        <item x="0"/>
        <item x="24"/>
        <item x="20"/>
        <item x="27"/>
        <item x="4"/>
        <item x="15"/>
        <item x="28"/>
        <item x="26"/>
        <item x="2"/>
        <item x="3"/>
        <item x="5"/>
        <item x="6"/>
        <item x="7"/>
        <item x="8"/>
        <item x="9"/>
        <item x="10"/>
        <item x="11"/>
        <item x="12"/>
        <item x="14"/>
        <item x="17"/>
        <item x="18"/>
        <item x="19"/>
        <item x="21"/>
        <item x="22"/>
        <item x="23"/>
        <item x="29"/>
        <item x="30"/>
      </items>
    </pivotField>
    <pivotField axis="axisRow" compact="0" outline="0" showAll="0" insertBlankRow="1" defaultSubtotal="0">
      <items count="6">
        <item x="5"/>
        <item x="2"/>
        <item x="1"/>
        <item x="0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defaultSubtotal="0">
      <items count="12">
        <item x="5"/>
        <item x="0"/>
        <item x="11"/>
        <item x="1"/>
        <item x="9"/>
        <item x="3"/>
        <item x="2"/>
        <item x="10"/>
        <item x="4"/>
        <item x="6"/>
        <item x="7"/>
        <item x="8"/>
      </items>
    </pivotField>
    <pivotField compact="0" outline="0" showAll="0"/>
    <pivotField axis="axisRow" compact="0" outline="0" showAll="0" defaultSubtotal="0">
      <items count="13">
        <item x="4"/>
        <item x="0"/>
        <item x="5"/>
        <item x="8"/>
        <item x="12"/>
        <item x="1"/>
        <item x="3"/>
        <item x="7"/>
        <item x="10"/>
        <item x="11"/>
        <item x="2"/>
        <item x="6"/>
        <item x="9"/>
      </items>
    </pivotField>
    <pivotField compact="0" outline="0" showAll="0"/>
    <pivotField axis="axisPage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6">
        <item x="0"/>
        <item x="2"/>
        <item x="3"/>
        <item x="1"/>
        <item x="4"/>
        <item x="5"/>
      </items>
    </pivotField>
    <pivotField axis="axisRow" compact="0" outline="0" showAll="0" sortType="ascending">
      <items count="2">
        <item x="0"/>
        <item t="default"/>
      </items>
      <autoSortScope>
        <pivotArea dataOnly="0" outline="0" fieldPosition="0">
          <references count="1">
            <reference field="4294967294" count="1" selected="0">
              <x v="6"/>
            </reference>
          </references>
        </pivotArea>
      </autoSortScope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/>
    <pivotField dataField="1" compact="0" outline="0" showAll="0"/>
    <pivotField compact="0" outline="0" showAll="0"/>
    <pivotField compact="0" outline="0" showAll="0" defaultSubtotal="0"/>
    <pivotField dataField="1" compact="0" outline="0" showAll="0" defaultSubtotal="0"/>
    <pivotField dataField="1" compact="0" outline="0" showAll="0" defaultSubtotal="0"/>
  </pivotFields>
  <rowFields count="9">
    <field x="4"/>
    <field x="0"/>
    <field x="1"/>
    <field x="2"/>
    <field x="12"/>
    <field x="7"/>
    <field x="9"/>
    <field x="3"/>
    <field x="13"/>
  </rowFields>
  <rowItems count="6">
    <i>
      <x v="5"/>
      <x v="14"/>
      <x v="32"/>
      <x v="36"/>
      <x/>
      <x v="9"/>
      <x v="11"/>
      <x v="14"/>
      <x/>
    </i>
    <i r="1">
      <x v="55"/>
      <x v="14"/>
      <x v="16"/>
      <x/>
      <x v="7"/>
      <x v="9"/>
      <x v="7"/>
      <x/>
    </i>
    <i r="1">
      <x v="33"/>
      <x v="43"/>
      <x v="28"/>
      <x/>
      <x v="8"/>
      <x v="7"/>
      <x/>
      <x/>
    </i>
    <i r="1">
      <x v="56"/>
      <x/>
      <x v="3"/>
      <x/>
      <x v="2"/>
      <x v="4"/>
      <x v="2"/>
      <x/>
    </i>
    <i r="1">
      <x v="23"/>
      <x v="8"/>
      <x v="40"/>
      <x/>
      <x v="8"/>
      <x v="7"/>
      <x v="21"/>
      <x/>
    </i>
    <i t="blank">
      <x v="5"/>
    </i>
  </rowItems>
  <colFields count="1">
    <field x="-2"/>
  </colFields>
  <colItems count="2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</colItems>
  <pageFields count="1">
    <pageField fld="11" item="1" hier="-1"/>
  </pageFields>
  <dataFields count="22">
    <dataField name="Nb de Tour" fld="43" baseField="0" baseItem="0"/>
    <dataField name="Nb 0 (1)" fld="14" baseField="0" baseItem="0"/>
    <dataField name="Nb 1 (1)" fld="15" baseField="7" baseItem="3"/>
    <dataField name="Nb 2 (1)" fld="16" baseField="7" baseItem="3"/>
    <dataField name="Nb 3 (1)" fld="17" baseField="7" baseItem="3"/>
    <dataField name="Nb5 (1)" fld="18" baseField="7" baseItem="3"/>
    <dataField name="Total  (1)" fld="19" baseField="0" baseItem="0"/>
    <dataField name="Nb0 (2)" fld="21" baseField="11" baseItem="0"/>
    <dataField name="Nb1 (2)" fld="22" baseField="11" baseItem="0"/>
    <dataField name="Nb2 (2)" fld="23" baseField="11" baseItem="0"/>
    <dataField name="Nb3 (2)" fld="24" baseField="11" baseItem="0"/>
    <dataField name="Nb 5 (2)" fld="25" baseField="11" baseItem="0"/>
    <dataField name="Total (2)" fld="26" baseField="0" baseItem="0"/>
    <dataField name="Nb0 (3)" fld="28" baseField="9" baseItem="7"/>
    <dataField name="Nb1 (3)" fld="29" baseField="9" baseItem="7"/>
    <dataField name="Nb2 (3)" fld="30" baseField="9" baseItem="7"/>
    <dataField name="Nb3 (3)" fld="31" baseField="9" baseItem="7"/>
    <dataField name="Nb 5 (3)" fld="32" baseField="9" baseItem="7"/>
    <dataField name="Total (3)" fld="33" baseField="9" baseItem="7"/>
    <dataField name="Péno" fld="36" baseField="3" baseItem="1"/>
    <dataField name="Nb de 0" fld="39" baseField="11" baseItem="0"/>
    <dataField name="Tot géné Dimanche" fld="42" baseField="3" baseItem="1"/>
  </dataFields>
  <formats count="156">
    <format dxfId="651">
      <pivotArea field="1" type="button" dataOnly="0" labelOnly="1" outline="0" axis="axisRow" fieldPosition="2"/>
    </format>
    <format dxfId="650">
      <pivotArea outline="0" collapsedLevelsAreSubtotals="1" fieldPosition="0"/>
    </format>
    <format dxfId="649">
      <pivotArea dataOnly="0" labelOnly="1" fieldPosition="0">
        <references count="1">
          <reference field="1" count="0"/>
        </references>
      </pivotArea>
    </format>
    <format dxfId="648">
      <pivotArea dataOnly="0" labelOnly="1" grandRow="1" outline="0" fieldPosition="0"/>
    </format>
    <format dxfId="647">
      <pivotArea dataOnly="0" labelOnly="1" outline="0" fieldPosition="0">
        <references count="1">
          <reference field="0" count="0"/>
        </references>
      </pivotArea>
    </format>
    <format dxfId="646">
      <pivotArea dataOnly="0" labelOnly="1" outline="0" fieldPosition="0">
        <references count="1">
          <reference field="7" count="0"/>
        </references>
      </pivotArea>
    </format>
    <format dxfId="645">
      <pivotArea type="all" dataOnly="0" outline="0" fieldPosition="0"/>
    </format>
    <format dxfId="644">
      <pivotArea field="1" type="button" dataOnly="0" labelOnly="1" outline="0" axis="axisRow" fieldPosition="2"/>
    </format>
    <format dxfId="643">
      <pivotArea field="7" type="button" dataOnly="0" labelOnly="1" outline="0" axis="axisRow" fieldPosition="5"/>
    </format>
    <format dxfId="642">
      <pivotArea field="0" type="button" dataOnly="0" labelOnly="1" outline="0" axis="axisRow" fieldPosition="1"/>
    </format>
    <format dxfId="641">
      <pivotArea field="-2" type="button" dataOnly="0" labelOnly="1" outline="0" axis="axisCol" fieldPosition="0"/>
    </format>
    <format dxfId="640">
      <pivotArea dataOnly="0" labelOnly="1" outline="0" fieldPosition="0">
        <references count="1">
          <reference field="0" count="0"/>
        </references>
      </pivotArea>
    </format>
    <format dxfId="639">
      <pivotArea field="2" type="button" dataOnly="0" labelOnly="1" outline="0" axis="axisRow" fieldPosition="3"/>
    </format>
    <format dxfId="638">
      <pivotArea field="0" type="button" dataOnly="0" labelOnly="1" outline="0" axis="axisRow" fieldPosition="1"/>
    </format>
    <format dxfId="637">
      <pivotArea field="1" type="button" dataOnly="0" labelOnly="1" outline="0" axis="axisRow" fieldPosition="2"/>
    </format>
    <format dxfId="636">
      <pivotArea field="2" type="button" dataOnly="0" labelOnly="1" outline="0" axis="axisRow" fieldPosition="3"/>
    </format>
    <format dxfId="635">
      <pivotArea field="7" type="button" dataOnly="0" labelOnly="1" outline="0" axis="axisRow" fieldPosition="5"/>
    </format>
    <format dxfId="634">
      <pivotArea dataOnly="0" labelOnly="1" outline="0" fieldPosition="0">
        <references count="1">
          <reference field="0" count="0"/>
        </references>
      </pivotArea>
    </format>
    <format dxfId="633">
      <pivotArea outline="0" collapsedLevelsAreSubtotals="1" fieldPosition="0"/>
    </format>
    <format dxfId="632">
      <pivotArea dataOnly="0" labelOnly="1" outline="0" fieldPosition="0">
        <references count="1">
          <reference field="0" count="0"/>
        </references>
      </pivotArea>
    </format>
    <format dxfId="631">
      <pivotArea dataOnly="0" labelOnly="1" outline="0" fieldPosition="0">
        <references count="1">
          <reference field="0" count="1">
            <x v="5"/>
          </reference>
        </references>
      </pivotArea>
    </format>
    <format dxfId="630">
      <pivotArea field="0" type="button" dataOnly="0" labelOnly="1" outline="0" axis="axisRow" fieldPosition="1"/>
    </format>
    <format dxfId="629">
      <pivotArea field="0" type="button" dataOnly="0" labelOnly="1" outline="0" axis="axisRow" fieldPosition="1"/>
    </format>
    <format dxfId="628">
      <pivotArea field="1" type="button" dataOnly="0" labelOnly="1" outline="0" axis="axisRow" fieldPosition="2"/>
    </format>
    <format dxfId="627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626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625">
      <pivotArea outline="0" collapsedLevelsAreSubtotals="1" fieldPosition="0">
        <references count="1">
          <reference field="4294967294" count="1" selected="0">
            <x v="21"/>
          </reference>
        </references>
      </pivotArea>
    </format>
    <format dxfId="624">
      <pivotArea outline="0" collapsedLevelsAreSubtotals="1" fieldPosition="0"/>
    </format>
    <format dxfId="623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622">
      <pivotArea field="4" type="button" dataOnly="0" labelOnly="1" outline="0" axis="axisRow" fieldPosition="0"/>
    </format>
    <format dxfId="621">
      <pivotArea field="4" type="button" dataOnly="0" labelOnly="1" outline="0" axis="axisRow" fieldPosition="0"/>
    </format>
    <format dxfId="620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619">
      <pivotArea outline="0" collapsedLevelsAreSubtotals="1" fieldPosition="0">
        <references count="1">
          <reference field="4294967294" count="1" selected="0">
            <x v="19"/>
          </reference>
        </references>
      </pivotArea>
    </format>
    <format dxfId="618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617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616">
      <pivotArea dataOnly="0" labelOnly="1" outline="0" fieldPosition="0">
        <references count="1">
          <reference field="4294967294" count="2">
            <x v="19"/>
            <x v="21"/>
          </reference>
        </references>
      </pivotArea>
    </format>
    <format dxfId="615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614">
      <pivotArea dataOnly="0" labelOnly="1" outline="0" fieldPosition="0">
        <references count="1">
          <reference field="4294967294" count="5">
            <x v="7"/>
            <x v="8"/>
            <x v="9"/>
            <x v="10"/>
            <x v="11"/>
          </reference>
        </references>
      </pivotArea>
    </format>
    <format dxfId="613">
      <pivotArea dataOnly="0" labelOnly="1" outline="0" fieldPosition="0">
        <references count="1">
          <reference field="4294967294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612">
      <pivotArea dataOnly="0" labelOnly="1" outline="0" fieldPosition="0">
        <references count="1">
          <reference field="4294967294" count="1">
            <x v="12"/>
          </reference>
        </references>
      </pivotArea>
    </format>
    <format dxfId="611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610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609">
      <pivotArea field="3" type="button" dataOnly="0" labelOnly="1" outline="0" axis="axisRow" fieldPosition="7"/>
    </format>
    <format dxfId="608">
      <pivotArea field="9" type="button" dataOnly="0" labelOnly="1" outline="0" axis="axisRow" fieldPosition="6"/>
    </format>
    <format dxfId="607">
      <pivotArea field="3" type="button" dataOnly="0" labelOnly="1" outline="0" axis="axisRow" fieldPosition="7"/>
    </format>
    <format dxfId="606">
      <pivotArea field="3" type="button" dataOnly="0" labelOnly="1" outline="0" axis="axisRow" fieldPosition="7"/>
    </format>
    <format dxfId="605">
      <pivotArea field="0" type="button" dataOnly="0" labelOnly="1" outline="0" axis="axisRow" fieldPosition="1"/>
    </format>
    <format dxfId="604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603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602">
      <pivotArea outline="0" collapsedLevelsAreSubtotals="1" fieldPosition="0">
        <references count="1">
          <reference field="4294967294" count="6" selected="0">
            <x v="7"/>
            <x v="8"/>
            <x v="9"/>
            <x v="10"/>
            <x v="11"/>
            <x v="12"/>
          </reference>
        </references>
      </pivotArea>
    </format>
    <format dxfId="601">
      <pivotArea dataOnly="0" labelOnly="1" outline="0" fieldPosition="0">
        <references count="1">
          <reference field="4294967294" count="6">
            <x v="13"/>
            <x v="14"/>
            <x v="15"/>
            <x v="16"/>
            <x v="17"/>
            <x v="18"/>
          </reference>
        </references>
      </pivotArea>
    </format>
    <format dxfId="600">
      <pivotArea outline="0" collapsedLevelsAreSubtotals="1" fieldPosition="0">
        <references count="1">
          <reference field="4294967294" count="6" selected="0">
            <x v="13"/>
            <x v="14"/>
            <x v="15"/>
            <x v="16"/>
            <x v="17"/>
            <x v="18"/>
          </reference>
        </references>
      </pivotArea>
    </format>
    <format dxfId="59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98">
      <pivotArea dataOnly="0" labelOnly="1" outline="0" fieldPosition="0">
        <references count="1">
          <reference field="4294967294" count="5">
            <x v="2"/>
            <x v="3"/>
            <x v="4"/>
            <x v="5"/>
            <x v="6"/>
          </reference>
        </references>
      </pivotArea>
    </format>
    <format dxfId="597">
      <pivotArea dataOnly="0" labelOnly="1" outline="0" fieldPosition="0">
        <references count="1">
          <reference field="4294967294" count="12"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596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595">
      <pivotArea field="-2" type="button" dataOnly="0" labelOnly="1" outline="0" axis="axisCol" fieldPosition="0"/>
    </format>
    <format dxfId="594">
      <pivotArea outline="0" collapsedLevelsAreSubtotals="1" fieldPosition="0">
        <references count="1">
          <reference field="4294967294" count="6" selected="0">
            <x v="7"/>
            <x v="8"/>
            <x v="9"/>
            <x v="10"/>
            <x v="11"/>
            <x v="12"/>
          </reference>
        </references>
      </pivotArea>
    </format>
    <format dxfId="593">
      <pivotArea outline="0" collapsedLevelsAreSubtotals="1" fieldPosition="0">
        <references count="1">
          <reference field="4294967294" count="6" selected="0">
            <x v="13"/>
            <x v="14"/>
            <x v="15"/>
            <x v="16"/>
            <x v="17"/>
            <x v="18"/>
          </reference>
        </references>
      </pivotArea>
    </format>
    <format dxfId="592">
      <pivotArea outline="0" collapsedLevelsAreSubtotals="1" fieldPosition="0">
        <references count="1">
          <reference field="4294967294" count="2" selected="0">
            <x v="19"/>
            <x v="21"/>
          </reference>
        </references>
      </pivotArea>
    </format>
    <format dxfId="591">
      <pivotArea outline="0" collapsedLevelsAreSubtotals="1" fieldPosition="0">
        <references count="2">
          <reference field="4294967294" count="6" selected="0">
            <x v="1"/>
            <x v="2"/>
            <x v="3"/>
            <x v="4"/>
            <x v="5"/>
            <x v="6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590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589">
      <pivotArea outline="0" collapsedLevelsAreSubtotals="1" fieldPosition="0">
        <references count="2">
          <reference field="4294967294" count="6" selected="0">
            <x v="7"/>
            <x v="8"/>
            <x v="9"/>
            <x v="10"/>
            <x v="11"/>
            <x v="12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588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587">
      <pivotArea outline="0" collapsedLevelsAreSubtotals="1" fieldPosition="0">
        <references count="2">
          <reference field="4294967294" count="8" selected="0">
            <x v="13"/>
            <x v="14"/>
            <x v="15"/>
            <x v="16"/>
            <x v="17"/>
            <x v="18"/>
            <x v="19"/>
            <x v="21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586">
      <pivotArea dataOnly="0" labelOnly="1" outline="0" fieldPosition="0">
        <references count="1">
          <reference field="4294967294" count="8"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585">
      <pivotArea outline="0" collapsedLevelsAreSubtotals="1" fieldPosition="0"/>
    </format>
    <format dxfId="584">
      <pivotArea dataOnly="0" labelOnly="1" outline="0" fieldPosition="0">
        <references count="1">
          <reference field="4294967294" count="2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583">
      <pivotArea field="12" type="button" dataOnly="0" labelOnly="1" outline="0" axis="axisRow" fieldPosition="4"/>
    </format>
    <format dxfId="582">
      <pivotArea field="12" type="button" dataOnly="0" labelOnly="1" outline="0" axis="axisRow" fieldPosition="4"/>
    </format>
    <format dxfId="581">
      <pivotArea field="3" type="button" dataOnly="0" labelOnly="1" outline="0" axis="axisRow" fieldPosition="7"/>
    </format>
    <format dxfId="580">
      <pivotArea field="7" type="button" dataOnly="0" labelOnly="1" outline="0" axis="axisRow" fieldPosition="5"/>
    </format>
    <format dxfId="579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578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577">
      <pivotArea dataOnly="0" labelOnly="1" outline="0" fieldPosition="0">
        <references count="1">
          <reference field="4294967294" count="6">
            <x v="13"/>
            <x v="14"/>
            <x v="15"/>
            <x v="16"/>
            <x v="17"/>
            <x v="18"/>
          </reference>
        </references>
      </pivotArea>
    </format>
    <format dxfId="57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7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7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7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57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570">
      <pivotArea field="3" type="button" dataOnly="0" labelOnly="1" outline="0" axis="axisRow" fieldPosition="7"/>
    </format>
    <format dxfId="569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568">
      <pivotArea outline="0" collapsedLevelsAreSubtotals="1" fieldPosition="0">
        <references count="1">
          <reference field="4294967294" count="1" selected="0">
            <x v="12"/>
          </reference>
        </references>
      </pivotArea>
    </format>
    <format dxfId="567">
      <pivotArea outline="0" collapsedLevelsAreSubtotals="1" fieldPosition="0">
        <references count="1">
          <reference field="4294967294" count="1" selected="0">
            <x v="18"/>
          </reference>
        </references>
      </pivotArea>
    </format>
    <format dxfId="566">
      <pivotArea field="1" type="button" dataOnly="0" labelOnly="1" outline="0" axis="axisRow" fieldPosition="2"/>
    </format>
    <format dxfId="565">
      <pivotArea field="2" type="button" dataOnly="0" labelOnly="1" outline="0" axis="axisRow" fieldPosition="3"/>
    </format>
    <format dxfId="564">
      <pivotArea field="2" type="button" dataOnly="0" labelOnly="1" outline="0" axis="axisRow" fieldPosition="3"/>
    </format>
    <format dxfId="563">
      <pivotArea field="1" type="button" dataOnly="0" labelOnly="1" outline="0" axis="axisRow" fieldPosition="2"/>
    </format>
    <format dxfId="562">
      <pivotArea field="3" type="button" dataOnly="0" labelOnly="1" outline="0" axis="axisRow" fieldPosition="7"/>
    </format>
    <format dxfId="561">
      <pivotArea field="3" type="button" dataOnly="0" labelOnly="1" outline="0" axis="axisRow" fieldPosition="7"/>
    </format>
    <format dxfId="560">
      <pivotArea field="7" type="button" dataOnly="0" labelOnly="1" outline="0" axis="axisRow" fieldPosition="5"/>
    </format>
    <format dxfId="559">
      <pivotArea field="7" type="button" dataOnly="0" labelOnly="1" outline="0" axis="axisRow" fieldPosition="5"/>
    </format>
    <format dxfId="558">
      <pivotArea type="topRight" dataOnly="0" labelOnly="1" outline="0" fieldPosition="0"/>
    </format>
    <format dxfId="557">
      <pivotArea dataOnly="0" labelOnly="1" outline="0" fieldPosition="0">
        <references count="1">
          <reference field="4294967294" count="2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556">
      <pivotArea field="-2" type="button" dataOnly="0" labelOnly="1" outline="0" axis="axisCol" fieldPosition="0"/>
    </format>
    <format dxfId="555">
      <pivotArea type="topRight" dataOnly="0" labelOnly="1" outline="0" fieldPosition="0"/>
    </format>
    <format dxfId="554">
      <pivotArea type="topRight" dataOnly="0" labelOnly="1" outline="0" offset="S1:U1" fieldPosition="0"/>
    </format>
    <format dxfId="553">
      <pivotArea dataOnly="0" labelOnly="1" outline="0" fieldPosition="0">
        <references count="3">
          <reference field="0" count="1" selected="0">
            <x v="31"/>
          </reference>
          <reference field="1" count="1">
            <x v="16"/>
          </reference>
          <reference field="4" count="1" selected="0">
            <x v="1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4"/>
          </reference>
          <reference field="1" count="1">
            <x v="2"/>
          </reference>
          <reference field="4" count="1" selected="0">
            <x v="1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34"/>
          </reference>
          <reference field="1" count="1">
            <x v="8"/>
          </reference>
          <reference field="4" count="1" selected="0">
            <x v="1"/>
          </reference>
        </references>
      </pivotArea>
    </format>
    <format dxfId="550">
      <pivotArea dataOnly="0" labelOnly="1" outline="0" fieldPosition="0">
        <references count="3">
          <reference field="0" count="1" selected="0">
            <x v="17"/>
          </reference>
          <reference field="1" count="1">
            <x v="6"/>
          </reference>
          <reference field="4" count="1" selected="0">
            <x v="1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38"/>
          </reference>
          <reference field="1" count="1">
            <x v="19"/>
          </reference>
          <reference field="4" count="1" selected="0">
            <x v="1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14"/>
          </reference>
          <reference field="1" count="1">
            <x v="5"/>
          </reference>
          <reference field="4" count="1" selected="0">
            <x v="2"/>
          </reference>
        </references>
      </pivotArea>
    </format>
    <format dxfId="547">
      <pivotArea dataOnly="0" labelOnly="1" outline="0" fieldPosition="0">
        <references count="3">
          <reference field="0" count="1" selected="0">
            <x v="33"/>
          </reference>
          <reference field="1" count="1">
            <x v="17"/>
          </reference>
          <reference field="4" count="1" selected="0">
            <x v="2"/>
          </reference>
        </references>
      </pivotArea>
    </format>
    <format dxfId="546">
      <pivotArea dataOnly="0" labelOnly="1" outline="0" fieldPosition="0">
        <references count="3">
          <reference field="0" count="1" selected="0">
            <x v="40"/>
          </reference>
          <reference field="1" count="1">
            <x v="10"/>
          </reference>
          <reference field="4" count="1" selected="0">
            <x v="2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20"/>
          </reference>
          <reference field="1" count="1">
            <x v="9"/>
          </reference>
          <reference field="4" count="1" selected="0">
            <x v="2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3"/>
          </reference>
          <reference field="1" count="1">
            <x v="2"/>
          </reference>
          <reference field="4" count="1" selected="0">
            <x v="2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28"/>
          </reference>
          <reference field="1" count="1">
            <x v="14"/>
          </reference>
          <reference field="4" count="1" selected="0">
            <x v="2"/>
          </reference>
        </references>
      </pivotArea>
    </format>
    <format dxfId="542">
      <pivotArea dataOnly="0" labelOnly="1" outline="0" fieldPosition="0">
        <references count="3">
          <reference field="0" count="1" selected="0">
            <x v="43"/>
          </reference>
          <reference field="1" count="1">
            <x v="20"/>
          </reference>
          <reference field="4" count="1" selected="0">
            <x v="2"/>
          </reference>
        </references>
      </pivotArea>
    </format>
    <format dxfId="541">
      <pivotArea dataOnly="0" labelOnly="1" outline="0" fieldPosition="0">
        <references count="3">
          <reference field="0" count="1" selected="0">
            <x v="6"/>
          </reference>
          <reference field="1" count="1">
            <x v="3"/>
          </reference>
          <reference field="4" count="1" selected="0">
            <x v="2"/>
          </reference>
        </references>
      </pivotArea>
    </format>
    <format dxfId="540">
      <pivotArea dataOnly="0" labelOnly="1" outline="0" fieldPosition="0">
        <references count="3">
          <reference field="0" count="1" selected="0">
            <x v="27"/>
          </reference>
          <reference field="1" count="1">
            <x v="13"/>
          </reference>
          <reference field="4" count="1" selected="0">
            <x v="2"/>
          </reference>
        </references>
      </pivotArea>
    </format>
    <format dxfId="539">
      <pivotArea dataOnly="0" labelOnly="1" outline="0" fieldPosition="0">
        <references count="3">
          <reference field="0" count="1" selected="0">
            <x v="23"/>
          </reference>
          <reference field="1" count="1">
            <x v="11"/>
          </reference>
          <reference field="4" count="1" selected="0">
            <x v="2"/>
          </reference>
        </references>
      </pivotArea>
    </format>
    <format dxfId="538">
      <pivotArea dataOnly="0" labelOnly="1" outline="0" fieldPosition="0">
        <references count="3">
          <reference field="0" count="1" selected="0">
            <x v="22"/>
          </reference>
          <reference field="1" count="1">
            <x v="10"/>
          </reference>
          <reference field="4" count="1" selected="0">
            <x v="2"/>
          </reference>
        </references>
      </pivotArea>
    </format>
    <format dxfId="537">
      <pivotArea dataOnly="0" labelOnly="1" outline="0" fieldPosition="0">
        <references count="3">
          <reference field="0" count="1" selected="0">
            <x v="46"/>
          </reference>
          <reference field="1" count="1">
            <x v="21"/>
          </reference>
          <reference field="4" count="1" selected="0">
            <x v="2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39"/>
          </reference>
          <reference field="1" count="1">
            <x v="10"/>
          </reference>
          <reference field="4" count="1" selected="0">
            <x v="3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25"/>
          </reference>
          <reference field="1" count="1">
            <x v="12"/>
          </reference>
          <reference field="4" count="1" selected="0">
            <x v="3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36"/>
          </reference>
          <reference field="1" count="1">
            <x v="18"/>
          </reference>
          <reference field="4" count="1" selected="0">
            <x v="3"/>
          </reference>
        </references>
      </pivotArea>
    </format>
    <format dxfId="533">
      <pivotArea dataOnly="0" labelOnly="1" outline="0" fieldPosition="0">
        <references count="3">
          <reference field="0" count="1" selected="0">
            <x v="0"/>
          </reference>
          <reference field="1" count="1">
            <x v="0"/>
          </reference>
          <reference field="4" count="1" selected="0">
            <x v="3"/>
          </reference>
        </references>
      </pivotArea>
    </format>
    <format dxfId="532">
      <pivotArea dataOnly="0" labelOnly="1" outline="0" fieldPosition="0">
        <references count="3">
          <reference field="0" count="1" selected="0">
            <x v="19"/>
          </reference>
          <reference field="1" count="1">
            <x v="8"/>
          </reference>
          <reference field="4" count="1" selected="0">
            <x v="3"/>
          </reference>
        </references>
      </pivotArea>
    </format>
    <format dxfId="531">
      <pivotArea dataOnly="0" labelOnly="1" outline="0" fieldPosition="0">
        <references count="3">
          <reference field="0" count="1" selected="0">
            <x v="8"/>
          </reference>
          <reference field="1" count="1">
            <x v="4"/>
          </reference>
          <reference field="4" count="1" selected="0">
            <x v="3"/>
          </reference>
        </references>
      </pivotArea>
    </format>
    <format dxfId="530">
      <pivotArea dataOnly="0" labelOnly="1" outline="0" fieldPosition="0">
        <references count="3">
          <reference field="0" count="1" selected="0">
            <x v="35"/>
          </reference>
          <reference field="1" count="1">
            <x v="8"/>
          </reference>
          <reference field="4" count="1" selected="0">
            <x v="3"/>
          </reference>
        </references>
      </pivotArea>
    </format>
    <format dxfId="529">
      <pivotArea dataOnly="0" labelOnly="1" outline="0" fieldPosition="0">
        <references count="3">
          <reference field="0" count="1" selected="0">
            <x v="18"/>
          </reference>
          <reference field="1" count="1">
            <x v="7"/>
          </reference>
          <reference field="4" count="1" selected="0">
            <x v="4"/>
          </reference>
        </references>
      </pivotArea>
    </format>
    <format dxfId="528">
      <pivotArea dataOnly="0" labelOnly="1" outline="0" fieldPosition="0">
        <references count="3">
          <reference field="0" count="1" selected="0">
            <x v="29"/>
          </reference>
          <reference field="1" count="1">
            <x v="15"/>
          </reference>
          <reference field="4" count="1" selected="0">
            <x v="4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7"/>
          </reference>
          <reference field="1" count="1">
            <x v="4"/>
          </reference>
          <reference field="4" count="1" selected="0">
            <x v="4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1"/>
          </reference>
          <reference field="1" count="1">
            <x v="1"/>
          </reference>
          <reference field="4" count="1" selected="0">
            <x v="4"/>
          </reference>
        </references>
      </pivotArea>
    </format>
    <format dxfId="525">
      <pivotArea dataOnly="0" labelOnly="1" outline="0" fieldPosition="0">
        <references count="1">
          <reference field="4294967294" count="1">
            <x v="20"/>
          </reference>
        </references>
      </pivotArea>
    </format>
    <format dxfId="524">
      <pivotArea dataOnly="0" labelOnly="1" outline="0" fieldPosition="0">
        <references count="1">
          <reference field="4294967294" count="1">
            <x v="20"/>
          </reference>
        </references>
      </pivotArea>
    </format>
    <format dxfId="523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16"/>
          </reference>
          <reference field="2" count="1" selected="0">
            <x v="19"/>
          </reference>
          <reference field="3" count="1" selected="0">
            <x v="8"/>
          </reference>
          <reference field="4" count="1" selected="0">
            <x v="1"/>
          </reference>
          <reference field="7" count="1" selected="0">
            <x v="6"/>
          </reference>
          <reference field="9" count="1" selected="0">
            <x v="6"/>
          </reference>
          <reference field="12" count="1" selected="0">
            <x v="0"/>
          </reference>
          <reference field="13" count="0"/>
        </references>
      </pivotArea>
    </format>
    <format dxfId="522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2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7" count="1" selected="0">
            <x v="0"/>
          </reference>
          <reference field="9" count="1" selected="0">
            <x v="2"/>
          </reference>
          <reference field="12" count="1" selected="0">
            <x v="0"/>
          </reference>
          <reference field="13" count="0"/>
        </references>
      </pivotArea>
    </format>
    <format dxfId="521">
      <pivotArea dataOnly="0" labelOnly="1" outline="0" fieldPosition="0">
        <references count="9">
          <reference field="0" count="1" selected="0">
            <x v="38"/>
          </reference>
          <reference field="1" count="1" selected="0">
            <x v="19"/>
          </reference>
          <reference field="2" count="1" selected="0">
            <x v="23"/>
          </reference>
          <reference field="3" count="1" selected="0">
            <x v="3"/>
          </reference>
          <reference field="4" count="1" selected="0">
            <x v="1"/>
          </reference>
          <reference field="7" count="1" selected="0">
            <x v="6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520">
      <pivotArea dataOnly="0" labelOnly="1" outline="0" fieldPosition="0">
        <references count="9">
          <reference field="0" count="1" selected="0">
            <x v="31"/>
          </reference>
          <reference field="1" count="1" selected="0">
            <x v="16"/>
          </reference>
          <reference field="2" count="1" selected="0">
            <x v="18"/>
          </reference>
          <reference field="3" count="1" selected="0">
            <x v="8"/>
          </reference>
          <reference field="4" count="1" selected="0">
            <x v="1"/>
          </reference>
          <reference field="7" count="1" selected="0">
            <x v="6"/>
          </reference>
          <reference field="9" count="1" selected="0">
            <x v="5"/>
          </reference>
          <reference field="12" count="1" selected="0">
            <x v="0"/>
          </reference>
          <reference field="13" count="0"/>
        </references>
      </pivotArea>
    </format>
    <format dxfId="519">
      <pivotArea dataOnly="0" labelOnly="1" outline="0" fieldPosition="0">
        <references count="9">
          <reference field="0" count="1" selected="0">
            <x v="17"/>
          </reference>
          <reference field="1" count="1" selected="0">
            <x v="6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7" count="1" selected="0">
            <x v="3"/>
          </reference>
          <reference field="9" count="1" selected="0">
            <x v="5"/>
          </reference>
          <reference field="12" count="1" selected="0">
            <x v="0"/>
          </reference>
          <reference field="13" count="0"/>
        </references>
      </pivotArea>
    </format>
    <format dxfId="518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3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7" count="1" selected="0">
            <x v="5"/>
          </reference>
          <reference field="9" count="1" selected="0">
            <x v="0"/>
          </reference>
          <reference field="12" count="1" selected="0">
            <x v="1"/>
          </reference>
          <reference field="13" count="0"/>
        </references>
      </pivotArea>
    </format>
    <format dxfId="517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17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7" count="1" selected="0">
            <x v="2"/>
          </reference>
          <reference field="9" count="1" selected="0">
            <x v="4"/>
          </reference>
          <reference field="12" count="1" selected="0">
            <x v="0"/>
          </reference>
          <reference field="13" count="0"/>
        </references>
      </pivotArea>
    </format>
    <format dxfId="516">
      <pivotArea dataOnly="0" labelOnly="1" outline="0" fieldPosition="0">
        <references count="9">
          <reference field="0" count="1" selected="0">
            <x v="14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4"/>
          </reference>
          <reference field="4" count="1" selected="0">
            <x v="2"/>
          </reference>
          <reference field="7" count="1" selected="0">
            <x v="0"/>
          </reference>
          <reference field="9" count="1" selected="0">
            <x v="2"/>
          </reference>
          <reference field="12" count="1" selected="0">
            <x v="0"/>
          </reference>
          <reference field="13" count="0"/>
        </references>
      </pivotArea>
    </format>
    <format dxfId="515">
      <pivotArea dataOnly="0" labelOnly="1" outline="0" fieldPosition="0">
        <references count="9">
          <reference field="0" count="1" selected="0">
            <x v="40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10"/>
          </reference>
          <reference field="4" count="1" selected="0">
            <x v="2"/>
          </reference>
          <reference field="7" count="1" selected="0">
            <x v="3"/>
          </reference>
          <reference field="9" count="1" selected="0">
            <x v="0"/>
          </reference>
          <reference field="12" count="1" selected="0">
            <x v="1"/>
          </reference>
          <reference field="13" count="0"/>
        </references>
      </pivotArea>
    </format>
    <format dxfId="514">
      <pivotArea dataOnly="0" labelOnly="1" outline="0" fieldPosition="0">
        <references count="9">
          <reference field="0" count="1" selected="0">
            <x v="23"/>
          </reference>
          <reference field="1" count="1" selected="0">
            <x v="11"/>
          </reference>
          <reference field="2" count="1" selected="0">
            <x v="13"/>
          </reference>
          <reference field="3" count="1" selected="0">
            <x v="4"/>
          </reference>
          <reference field="4" count="1" selected="0">
            <x v="2"/>
          </reference>
          <reference field="7" count="1" selected="0">
            <x v="1"/>
          </reference>
          <reference field="9" count="1" selected="0">
            <x v="3"/>
          </reference>
          <reference field="12" count="1" selected="0">
            <x v="0"/>
          </reference>
          <reference field="13" count="0"/>
        </references>
      </pivotArea>
    </format>
    <format dxfId="513">
      <pivotArea dataOnly="0" labelOnly="1" outline="0" fieldPosition="0">
        <references count="9">
          <reference field="0" count="1" selected="0">
            <x v="43"/>
          </reference>
          <reference field="1" count="1" selected="0">
            <x v="20"/>
          </reference>
          <reference field="2" count="1" selected="0">
            <x v="27"/>
          </reference>
          <reference field="3" count="1" selected="0">
            <x v="0"/>
          </reference>
          <reference field="4" count="1" selected="0">
            <x v="2"/>
          </reference>
          <reference field="7" count="1" selected="0">
            <x v="3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512">
      <pivotArea dataOnly="0" labelOnly="1" outline="0" fieldPosition="0">
        <references count="9">
          <reference field="0" count="1" selected="0">
            <x v="27"/>
          </reference>
          <reference field="1" count="1" selected="0">
            <x v="13"/>
          </reference>
          <reference field="2" count="1" selected="0">
            <x v="16"/>
          </reference>
          <reference field="3" count="1" selected="0">
            <x v="6"/>
          </reference>
          <reference field="4" count="1" selected="0">
            <x v="2"/>
          </reference>
          <reference field="7" count="1" selected="0">
            <x v="6"/>
          </reference>
          <reference field="9" count="1" selected="0">
            <x v="6"/>
          </reference>
          <reference field="12" count="1" selected="0">
            <x v="0"/>
          </reference>
          <reference field="13" count="0"/>
        </references>
      </pivotArea>
    </format>
    <format dxfId="511">
      <pivotArea dataOnly="0" labelOnly="1" outline="0" fieldPosition="0">
        <references count="9">
          <reference field="0" count="1" selected="0">
            <x v="46"/>
          </reference>
          <reference field="1" count="1" selected="0">
            <x v="21"/>
          </reference>
          <reference field="2" count="1" selected="0">
            <x v="6"/>
          </reference>
          <reference field="3" count="1" selected="0">
            <x v="6"/>
          </reference>
          <reference field="4" count="1" selected="0">
            <x v="2"/>
          </reference>
          <reference field="7" count="1" selected="0">
            <x v="1"/>
          </reference>
          <reference field="9" count="1" selected="0">
            <x v="3"/>
          </reference>
          <reference field="12" count="1" selected="0">
            <x v="0"/>
          </reference>
          <reference field="13" count="0"/>
        </references>
      </pivotArea>
    </format>
    <format dxfId="510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2"/>
          </reference>
          <reference field="7" count="1" selected="0">
            <x v="0"/>
          </reference>
          <reference field="9" count="1" selected="0">
            <x v="2"/>
          </reference>
          <reference field="12" count="1" selected="0">
            <x v="0"/>
          </reference>
          <reference field="13" count="0"/>
        </references>
      </pivotArea>
    </format>
    <format dxfId="509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9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2"/>
          </reference>
          <reference field="7" count="1" selected="0">
            <x v="1"/>
          </reference>
          <reference field="9" count="1" selected="0">
            <x v="3"/>
          </reference>
          <reference field="12" count="1" selected="0">
            <x v="0"/>
          </reference>
          <reference field="13" count="0"/>
        </references>
      </pivotArea>
    </format>
    <format dxfId="508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7" count="1" selected="0">
            <x v="2"/>
          </reference>
          <reference field="9" count="1" selected="0">
            <x v="4"/>
          </reference>
          <reference field="12" count="1" selected="0">
            <x v="0"/>
          </reference>
          <reference field="13" count="0"/>
        </references>
      </pivotArea>
    </format>
    <format dxfId="507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18"/>
          </reference>
          <reference field="2" count="1" selected="0">
            <x v="22"/>
          </reference>
          <reference field="3" count="1" selected="0">
            <x v="9"/>
          </reference>
          <reference field="4" count="1" selected="0">
            <x v="3"/>
          </reference>
          <reference field="7" count="1" selected="0">
            <x v="3"/>
          </reference>
          <reference field="9" count="1" selected="0">
            <x v="7"/>
          </reference>
          <reference field="12" count="1" selected="0">
            <x v="0"/>
          </reference>
          <reference field="13" count="0"/>
        </references>
      </pivotArea>
    </format>
    <format dxfId="506">
      <pivotArea dataOnly="0" labelOnly="1" outline="0" fieldPosition="0">
        <references count="9">
          <reference field="0" count="1" selected="0">
            <x v="39"/>
          </reference>
          <reference field="1" count="1" selected="0">
            <x v="10"/>
          </reference>
          <reference field="2" count="1" selected="0">
            <x v="24"/>
          </reference>
          <reference field="3" count="1" selected="0">
            <x v="10"/>
          </reference>
          <reference field="4" count="1" selected="0">
            <x v="3"/>
          </reference>
          <reference field="7" count="1" selected="0">
            <x v="3"/>
          </reference>
          <reference field="9" count="1" selected="0">
            <x v="8"/>
          </reference>
          <reference field="12" count="1" selected="0">
            <x v="2"/>
          </reference>
          <reference field="13" count="0"/>
        </references>
      </pivotArea>
    </format>
    <format dxfId="505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3"/>
          </reference>
          <reference field="7" count="1" selected="0">
            <x v="1"/>
          </reference>
          <reference field="9" count="1" selected="0">
            <x v="0"/>
          </reference>
          <reference field="12" count="1" selected="0">
            <x v="2"/>
          </reference>
          <reference field="13" count="0"/>
        </references>
      </pivotArea>
    </format>
    <format dxfId="504">
      <pivotArea dataOnly="0" labelOnly="1" outline="0" fieldPosition="0">
        <references count="9">
          <reference field="0" count="1" selected="0">
            <x v="18"/>
          </reference>
          <reference field="1" count="1" selected="0">
            <x v="7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4"/>
          </reference>
          <reference field="7" count="1" selected="0">
            <x v="1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503">
      <pivotArea dataOnly="0" labelOnly="1" outline="0" fieldPosition="0">
        <references count="9">
          <reference field="0" count="1" selected="0">
            <x v="29"/>
          </reference>
          <reference field="1" count="1" selected="0">
            <x v="15"/>
          </reference>
          <reference field="2" count="1" selected="0">
            <x v="17"/>
          </reference>
          <reference field="3" count="1" selected="0">
            <x v="6"/>
          </reference>
          <reference field="4" count="1" selected="0">
            <x v="4"/>
          </reference>
          <reference field="7" count="1" selected="0">
            <x v="3"/>
          </reference>
          <reference field="9" count="1" selected="0">
            <x v="0"/>
          </reference>
          <reference field="12" count="1" selected="0">
            <x v="2"/>
          </reference>
          <reference field="13" count="0"/>
        </references>
      </pivotArea>
    </format>
    <format dxfId="502">
      <pivotArea dataOnly="0" labelOnly="1" outline="0" fieldPosition="0">
        <references count="9">
          <reference field="0" count="1" selected="0">
            <x v="7"/>
          </reference>
          <reference field="1" count="1" selected="0">
            <x v="4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4"/>
          </reference>
          <reference field="7" count="1" selected="0">
            <x v="6"/>
          </reference>
          <reference field="9" count="1" selected="0">
            <x v="6"/>
          </reference>
          <reference field="12" count="1" selected="0">
            <x v="0"/>
          </reference>
          <reference field="13" count="0"/>
        </references>
      </pivotArea>
    </format>
    <format dxfId="50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2"/>
          </reference>
          <reference field="4" count="1" selected="0">
            <x v="4"/>
          </reference>
          <reference field="7" count="1" selected="0">
            <x v="3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500">
      <pivotArea dataOnly="0" labelOnly="1" outline="0" fieldPosition="0">
        <references count="3">
          <reference field="0" count="1" selected="0">
            <x v="33"/>
          </reference>
          <reference field="1" count="1">
            <x v="43"/>
          </reference>
          <reference field="4" count="1" selected="0">
            <x v="5"/>
          </reference>
        </references>
      </pivotArea>
    </format>
    <format dxfId="499">
      <pivotArea dataOnly="0" labelOnly="1" outline="0" fieldPosition="0">
        <references count="3">
          <reference field="0" count="1" selected="0">
            <x v="23"/>
          </reference>
          <reference field="1" count="1">
            <x v="8"/>
          </reference>
          <reference field="4" count="1" selected="0">
            <x v="5"/>
          </reference>
        </references>
      </pivotArea>
    </format>
    <format dxfId="498">
      <pivotArea dataOnly="0" labelOnly="1" outline="0" fieldPosition="0">
        <references count="3">
          <reference field="0" count="1" selected="0">
            <x v="56"/>
          </reference>
          <reference field="1" count="1">
            <x v="0"/>
          </reference>
          <reference field="4" count="1" selected="0">
            <x v="5"/>
          </reference>
        </references>
      </pivotArea>
    </format>
    <format dxfId="497">
      <pivotArea dataOnly="0" labelOnly="1" outline="0" fieldPosition="0">
        <references count="3">
          <reference field="0" count="1" selected="0">
            <x v="55"/>
          </reference>
          <reference field="1" count="1">
            <x v="14"/>
          </reference>
          <reference field="4" count="1" selected="0">
            <x v="5"/>
          </reference>
        </references>
      </pivotArea>
    </format>
    <format dxfId="496">
      <pivotArea dataOnly="0" labelOnly="1" outline="0" fieldPosition="0">
        <references count="3">
          <reference field="0" count="1" selected="0">
            <x v="14"/>
          </reference>
          <reference field="1" count="1">
            <x v="32"/>
          </reference>
          <reference field="4" count="1" selected="0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" updatedVersion="5" minRefreshableVersion="3" showDrill="0" rowGrandTotals="0" colGrandTotals="0" itemPrintTitles="1" createdVersion="4" indent="0" compact="0" compactData="0" gridDropZones="1">
  <location ref="C5:AF19" firstHeaderRow="1" firstDataRow="2" firstDataCol="8" rowPageCount="1" colPageCount="1"/>
  <pivotFields count="44">
    <pivotField axis="axisRow" compact="0" outline="0" showAll="0" sortType="ascending" defaultSubtota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69"/>
      </items>
      <autoSortScope>
        <pivotArea dataOnly="0" outline="0" fieldPosition="0">
          <references count="1">
            <reference field="4294967294" count="1" selected="0">
              <x v="21"/>
            </reference>
          </references>
        </pivotArea>
      </autoSortScope>
    </pivotField>
    <pivotField axis="axisRow" compact="0" outline="0" showAll="0" defaultSubtotal="0">
      <items count="71">
        <item x="49"/>
        <item x="19"/>
        <item x="23"/>
        <item x="25"/>
        <item x="18"/>
        <item x="10"/>
        <item x="2"/>
        <item x="58"/>
        <item x="22"/>
        <item x="41"/>
        <item x="56"/>
        <item x="50"/>
        <item x="39"/>
        <item x="30"/>
        <item x="48"/>
        <item x="55"/>
        <item x="5"/>
        <item x="54"/>
        <item x="21"/>
        <item x="45"/>
        <item x="1"/>
        <item x="34"/>
        <item x="0"/>
        <item x="3"/>
        <item x="4"/>
        <item x="6"/>
        <item x="7"/>
        <item x="8"/>
        <item x="9"/>
        <item x="11"/>
        <item x="12"/>
        <item x="13"/>
        <item x="14"/>
        <item x="15"/>
        <item x="16"/>
        <item x="17"/>
        <item x="20"/>
        <item x="24"/>
        <item x="26"/>
        <item x="27"/>
        <item x="28"/>
        <item x="29"/>
        <item x="31"/>
        <item x="32"/>
        <item x="33"/>
        <item x="35"/>
        <item x="36"/>
        <item x="37"/>
        <item x="38"/>
        <item x="40"/>
        <item x="42"/>
        <item x="43"/>
        <item x="44"/>
        <item x="46"/>
        <item x="47"/>
        <item x="51"/>
        <item x="52"/>
        <item x="53"/>
        <item x="57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</items>
    </pivotField>
    <pivotField axis="axisRow" compact="0" outline="0" showAll="0" defaultSubtotal="0">
      <items count="62">
        <item x="26"/>
        <item x="10"/>
        <item x="2"/>
        <item x="7"/>
        <item x="19"/>
        <item x="43"/>
        <item x="32"/>
        <item x="23"/>
        <item x="35"/>
        <item x="25"/>
        <item x="17"/>
        <item x="18"/>
        <item x="39"/>
        <item x="47"/>
        <item x="37"/>
        <item x="31"/>
        <item x="27"/>
        <item x="50"/>
        <item x="11"/>
        <item x="5"/>
        <item x="41"/>
        <item x="40"/>
        <item x="21"/>
        <item x="45"/>
        <item x="51"/>
        <item x="56"/>
        <item x="6"/>
        <item x="1"/>
        <item x="29"/>
        <item x="0"/>
        <item x="3"/>
        <item x="4"/>
        <item x="8"/>
        <item x="9"/>
        <item x="12"/>
        <item x="13"/>
        <item x="14"/>
        <item x="15"/>
        <item x="16"/>
        <item x="20"/>
        <item x="22"/>
        <item x="24"/>
        <item x="28"/>
        <item x="30"/>
        <item x="33"/>
        <item x="34"/>
        <item x="36"/>
        <item x="38"/>
        <item x="42"/>
        <item x="44"/>
        <item x="46"/>
        <item x="48"/>
        <item x="49"/>
        <item x="52"/>
        <item x="53"/>
        <item x="54"/>
        <item x="55"/>
        <item x="57"/>
        <item x="58"/>
        <item x="59"/>
        <item x="60"/>
        <item x="61"/>
      </items>
    </pivotField>
    <pivotField axis="axisRow" compact="0" outline="0" multipleItemSelectionAllowed="1" showAll="0" defaultSubtotal="0">
      <items count="31">
        <item x="1"/>
        <item x="16"/>
        <item x="13"/>
        <item x="25"/>
        <item x="0"/>
        <item x="24"/>
        <item x="20"/>
        <item x="27"/>
        <item x="4"/>
        <item x="15"/>
        <item x="28"/>
        <item x="26"/>
        <item x="2"/>
        <item x="3"/>
        <item x="5"/>
        <item x="6"/>
        <item x="7"/>
        <item x="8"/>
        <item x="9"/>
        <item x="10"/>
        <item x="11"/>
        <item x="12"/>
        <item x="14"/>
        <item x="17"/>
        <item x="18"/>
        <item x="19"/>
        <item x="21"/>
        <item x="22"/>
        <item x="23"/>
        <item x="29"/>
        <item x="30"/>
      </items>
    </pivotField>
    <pivotField axis="axisRow" compact="0" outline="0" showAll="0" insertBlankRow="1" defaultSubtotal="0">
      <items count="6">
        <item x="5"/>
        <item x="2"/>
        <item x="1"/>
        <item x="0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defaultSubtotal="0">
      <items count="12">
        <item x="5"/>
        <item x="0"/>
        <item x="11"/>
        <item x="1"/>
        <item x="9"/>
        <item x="3"/>
        <item x="2"/>
        <item x="10"/>
        <item x="4"/>
        <item x="6"/>
        <item x="7"/>
        <item x="8"/>
      </items>
    </pivotField>
    <pivotField compact="0" outline="0" showAll="0"/>
    <pivotField axis="axisRow" compact="0" outline="0" showAll="0" defaultSubtotal="0">
      <items count="13">
        <item x="4"/>
        <item x="0"/>
        <item x="5"/>
        <item x="8"/>
        <item x="12"/>
        <item x="1"/>
        <item x="3"/>
        <item x="7"/>
        <item x="10"/>
        <item x="11"/>
        <item x="2"/>
        <item x="6"/>
        <item x="9"/>
      </items>
    </pivotField>
    <pivotField compact="0" outline="0" showAll="0"/>
    <pivotField compact="0" outline="0" showAll="0" defaultSubtotal="0"/>
    <pivotField axis="axisPage" compact="0" outline="0" multipleItemSelectionAllowed="1" showAll="0" defaultSubtotal="0">
      <items count="6">
        <item h="1" x="0"/>
        <item x="2"/>
        <item x="3"/>
        <item x="1"/>
        <item x="4"/>
        <item h="1" x="5"/>
      </items>
    </pivotField>
    <pivotField axis="axisRow" compact="0" outline="0" showAll="0" sortType="ascending">
      <items count="2">
        <item x="0"/>
        <item t="default"/>
      </items>
      <autoSortScope>
        <pivotArea dataOnly="0" outline="0" fieldPosition="0">
          <references count="1">
            <reference field="4294967294" count="1" selected="0">
              <x v="6"/>
            </reference>
          </references>
        </pivotArea>
      </autoSortScope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/>
    <pivotField dataField="1" compact="0" outline="0" showAll="0"/>
    <pivotField compact="0" outline="0" showAll="0"/>
    <pivotField compact="0" outline="0" showAll="0" defaultSubtotal="0"/>
    <pivotField dataField="1" compact="0" outline="0" showAll="0" defaultSubtotal="0"/>
    <pivotField dataField="1" compact="0" outline="0" showAll="0" defaultSubtotal="0"/>
  </pivotFields>
  <rowFields count="8">
    <field x="4"/>
    <field x="0"/>
    <field x="1"/>
    <field x="2"/>
    <field x="7"/>
    <field x="9"/>
    <field x="3"/>
    <field x="13"/>
  </rowFields>
  <rowItems count="13">
    <i>
      <x v="1"/>
      <x v="9"/>
      <x v="28"/>
      <x v="33"/>
      <x v="8"/>
      <x v="1"/>
      <x v="17"/>
      <x/>
    </i>
    <i r="1">
      <x v="62"/>
      <x v="15"/>
      <x v="17"/>
      <x v="3"/>
      <x/>
      <x v="6"/>
      <x/>
    </i>
    <i r="1">
      <x v="71"/>
      <x v="10"/>
      <x v="25"/>
      <x v="3"/>
      <x/>
      <x v="10"/>
      <x/>
    </i>
    <i t="blank">
      <x v="1"/>
    </i>
    <i>
      <x v="2"/>
      <x v="42"/>
      <x v="12"/>
      <x v="14"/>
      <x v="1"/>
      <x/>
      <x v="14"/>
      <x/>
    </i>
    <i r="1">
      <x v="29"/>
      <x v="40"/>
      <x v="27"/>
      <x v="6"/>
      <x/>
      <x v="25"/>
      <x/>
    </i>
    <i r="1">
      <x v="19"/>
      <x v="4"/>
      <x v="11"/>
      <x v="1"/>
      <x/>
      <x v="2"/>
      <x/>
    </i>
    <i t="blank">
      <x v="2"/>
    </i>
    <i>
      <x v="3"/>
      <x v="47"/>
      <x v="8"/>
      <x v="21"/>
      <x v="3"/>
      <x v="8"/>
      <x v="4"/>
      <x/>
    </i>
    <i r="1">
      <x v="6"/>
      <x v="25"/>
      <x v="26"/>
      <x v="1"/>
      <x/>
      <x v="14"/>
      <x/>
    </i>
    <i t="blank">
      <x v="3"/>
    </i>
    <i>
      <x v="4"/>
      <x v="63"/>
      <x v="10"/>
      <x v="24"/>
      <x v="3"/>
      <x v="8"/>
      <x v="10"/>
      <x/>
    </i>
    <i t="blank">
      <x v="4"/>
    </i>
  </rowItems>
  <colFields count="1">
    <field x="-2"/>
  </colFields>
  <colItems count="2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</colItems>
  <pageFields count="1">
    <pageField fld="12" hier="-1"/>
  </pageFields>
  <dataFields count="22">
    <dataField name="Nb de Tour" fld="43" baseField="0" baseItem="0"/>
    <dataField name="Nb 0 (1)" fld="14" baseField="0" baseItem="0"/>
    <dataField name="Nb 1 (1)" fld="15" baseField="7" baseItem="3"/>
    <dataField name="Nb 2 (1)" fld="16" baseField="7" baseItem="3"/>
    <dataField name="Nb 3 (1)" fld="17" baseField="7" baseItem="3"/>
    <dataField name="Nb5 (1)" fld="18" baseField="7" baseItem="3"/>
    <dataField name="Total  (1)" fld="19" baseField="0" baseItem="0"/>
    <dataField name="Nb0 (2)" fld="21" baseField="11" baseItem="0"/>
    <dataField name="Nb1 (2)" fld="22" baseField="11" baseItem="0"/>
    <dataField name="Nb2 (2)" fld="23" baseField="11" baseItem="0"/>
    <dataField name="Nb3 (2)" fld="24" baseField="11" baseItem="0"/>
    <dataField name="Nb 5 (2)" fld="25" baseField="11" baseItem="0"/>
    <dataField name="Total (2)" fld="26" baseField="0" baseItem="0"/>
    <dataField name="Nb0 (3)" fld="28" baseField="9" baseItem="7"/>
    <dataField name="Nb1 (3)" fld="29" baseField="9" baseItem="7"/>
    <dataField name="Nb2 (3)" fld="30" baseField="9" baseItem="7"/>
    <dataField name="Nb3 (3)" fld="31" baseField="9" baseItem="7"/>
    <dataField name="Nb 5 (3)" fld="32" baseField="9" baseItem="7"/>
    <dataField name="Total (3)" fld="33" baseField="9" baseItem="7"/>
    <dataField name="Péno" fld="36" baseField="3" baseItem="1"/>
    <dataField name="Nb de 0" fld="39" baseField="11" baseItem="0"/>
    <dataField name="Tot géné Dimanche" fld="42" baseField="3" baseItem="1"/>
  </dataFields>
  <formats count="133">
    <format dxfId="495">
      <pivotArea field="1" type="button" dataOnly="0" labelOnly="1" outline="0" axis="axisRow" fieldPosition="2"/>
    </format>
    <format dxfId="494">
      <pivotArea outline="0" collapsedLevelsAreSubtotals="1" fieldPosition="0"/>
    </format>
    <format dxfId="493">
      <pivotArea dataOnly="0" labelOnly="1" fieldPosition="0">
        <references count="1">
          <reference field="1" count="0"/>
        </references>
      </pivotArea>
    </format>
    <format dxfId="492">
      <pivotArea dataOnly="0" labelOnly="1" grandRow="1" outline="0" fieldPosition="0"/>
    </format>
    <format dxfId="491">
      <pivotArea dataOnly="0" labelOnly="1" outline="0" fieldPosition="0">
        <references count="1">
          <reference field="0" count="0"/>
        </references>
      </pivotArea>
    </format>
    <format dxfId="490">
      <pivotArea dataOnly="0" labelOnly="1" outline="0" fieldPosition="0">
        <references count="1">
          <reference field="7" count="0"/>
        </references>
      </pivotArea>
    </format>
    <format dxfId="489">
      <pivotArea type="all" dataOnly="0" outline="0" fieldPosition="0"/>
    </format>
    <format dxfId="488">
      <pivotArea field="1" type="button" dataOnly="0" labelOnly="1" outline="0" axis="axisRow" fieldPosition="2"/>
    </format>
    <format dxfId="487">
      <pivotArea field="7" type="button" dataOnly="0" labelOnly="1" outline="0" axis="axisRow" fieldPosition="4"/>
    </format>
    <format dxfId="486">
      <pivotArea field="0" type="button" dataOnly="0" labelOnly="1" outline="0" axis="axisRow" fieldPosition="1"/>
    </format>
    <format dxfId="485">
      <pivotArea field="-2" type="button" dataOnly="0" labelOnly="1" outline="0" axis="axisCol" fieldPosition="0"/>
    </format>
    <format dxfId="484">
      <pivotArea dataOnly="0" labelOnly="1" outline="0" fieldPosition="0">
        <references count="1">
          <reference field="0" count="0"/>
        </references>
      </pivotArea>
    </format>
    <format dxfId="483">
      <pivotArea field="2" type="button" dataOnly="0" labelOnly="1" outline="0" axis="axisRow" fieldPosition="3"/>
    </format>
    <format dxfId="482">
      <pivotArea field="0" type="button" dataOnly="0" labelOnly="1" outline="0" axis="axisRow" fieldPosition="1"/>
    </format>
    <format dxfId="481">
      <pivotArea field="1" type="button" dataOnly="0" labelOnly="1" outline="0" axis="axisRow" fieldPosition="2"/>
    </format>
    <format dxfId="480">
      <pivotArea field="2" type="button" dataOnly="0" labelOnly="1" outline="0" axis="axisRow" fieldPosition="3"/>
    </format>
    <format dxfId="479">
      <pivotArea field="7" type="button" dataOnly="0" labelOnly="1" outline="0" axis="axisRow" fieldPosition="4"/>
    </format>
    <format dxfId="478">
      <pivotArea dataOnly="0" labelOnly="1" outline="0" fieldPosition="0">
        <references count="1">
          <reference field="0" count="0"/>
        </references>
      </pivotArea>
    </format>
    <format dxfId="477">
      <pivotArea outline="0" collapsedLevelsAreSubtotals="1" fieldPosition="0"/>
    </format>
    <format dxfId="476">
      <pivotArea dataOnly="0" labelOnly="1" outline="0" fieldPosition="0">
        <references count="1">
          <reference field="0" count="0"/>
        </references>
      </pivotArea>
    </format>
    <format dxfId="475">
      <pivotArea dataOnly="0" labelOnly="1" outline="0" fieldPosition="0">
        <references count="1">
          <reference field="0" count="1">
            <x v="5"/>
          </reference>
        </references>
      </pivotArea>
    </format>
    <format dxfId="474">
      <pivotArea field="0" type="button" dataOnly="0" labelOnly="1" outline="0" axis="axisRow" fieldPosition="1"/>
    </format>
    <format dxfId="473">
      <pivotArea field="0" type="button" dataOnly="0" labelOnly="1" outline="0" axis="axisRow" fieldPosition="1"/>
    </format>
    <format dxfId="472">
      <pivotArea field="1" type="button" dataOnly="0" labelOnly="1" outline="0" axis="axisRow" fieldPosition="2"/>
    </format>
    <format dxfId="471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470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469">
      <pivotArea outline="0" collapsedLevelsAreSubtotals="1" fieldPosition="0">
        <references count="1">
          <reference field="4294967294" count="1" selected="0">
            <x v="21"/>
          </reference>
        </references>
      </pivotArea>
    </format>
    <format dxfId="468">
      <pivotArea outline="0" collapsedLevelsAreSubtotals="1" fieldPosition="0"/>
    </format>
    <format dxfId="467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466">
      <pivotArea field="4" type="button" dataOnly="0" labelOnly="1" outline="0" axis="axisRow" fieldPosition="0"/>
    </format>
    <format dxfId="465">
      <pivotArea field="4" type="button" dataOnly="0" labelOnly="1" outline="0" axis="axisRow" fieldPosition="0"/>
    </format>
    <format dxfId="464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463">
      <pivotArea outline="0" collapsedLevelsAreSubtotals="1" fieldPosition="0">
        <references count="1">
          <reference field="4294967294" count="1" selected="0">
            <x v="19"/>
          </reference>
        </references>
      </pivotArea>
    </format>
    <format dxfId="462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461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460">
      <pivotArea dataOnly="0" labelOnly="1" outline="0" fieldPosition="0">
        <references count="1">
          <reference field="4294967294" count="2">
            <x v="19"/>
            <x v="21"/>
          </reference>
        </references>
      </pivotArea>
    </format>
    <format dxfId="459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458">
      <pivotArea dataOnly="0" labelOnly="1" outline="0" fieldPosition="0">
        <references count="1">
          <reference field="4294967294" count="5">
            <x v="7"/>
            <x v="8"/>
            <x v="9"/>
            <x v="10"/>
            <x v="11"/>
          </reference>
        </references>
      </pivotArea>
    </format>
    <format dxfId="457">
      <pivotArea dataOnly="0" labelOnly="1" outline="0" fieldPosition="0">
        <references count="1">
          <reference field="4294967294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456">
      <pivotArea dataOnly="0" labelOnly="1" outline="0" fieldPosition="0">
        <references count="1">
          <reference field="4294967294" count="1">
            <x v="12"/>
          </reference>
        </references>
      </pivotArea>
    </format>
    <format dxfId="455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454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453">
      <pivotArea field="3" type="button" dataOnly="0" labelOnly="1" outline="0" axis="axisRow" fieldPosition="6"/>
    </format>
    <format dxfId="452">
      <pivotArea field="9" type="button" dataOnly="0" labelOnly="1" outline="0" axis="axisRow" fieldPosition="5"/>
    </format>
    <format dxfId="451">
      <pivotArea field="3" type="button" dataOnly="0" labelOnly="1" outline="0" axis="axisRow" fieldPosition="6"/>
    </format>
    <format dxfId="450">
      <pivotArea field="3" type="button" dataOnly="0" labelOnly="1" outline="0" axis="axisRow" fieldPosition="6"/>
    </format>
    <format dxfId="449">
      <pivotArea field="0" type="button" dataOnly="0" labelOnly="1" outline="0" axis="axisRow" fieldPosition="1"/>
    </format>
    <format dxfId="448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447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446">
      <pivotArea outline="0" collapsedLevelsAreSubtotals="1" fieldPosition="0">
        <references count="1">
          <reference field="4294967294" count="6" selected="0">
            <x v="7"/>
            <x v="8"/>
            <x v="9"/>
            <x v="10"/>
            <x v="11"/>
            <x v="12"/>
          </reference>
        </references>
      </pivotArea>
    </format>
    <format dxfId="445">
      <pivotArea dataOnly="0" labelOnly="1" outline="0" fieldPosition="0">
        <references count="1">
          <reference field="4294967294" count="6">
            <x v="13"/>
            <x v="14"/>
            <x v="15"/>
            <x v="16"/>
            <x v="17"/>
            <x v="18"/>
          </reference>
        </references>
      </pivotArea>
    </format>
    <format dxfId="444">
      <pivotArea outline="0" collapsedLevelsAreSubtotals="1" fieldPosition="0">
        <references count="1">
          <reference field="4294967294" count="6" selected="0">
            <x v="13"/>
            <x v="14"/>
            <x v="15"/>
            <x v="16"/>
            <x v="17"/>
            <x v="18"/>
          </reference>
        </references>
      </pivotArea>
    </format>
    <format dxfId="44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42">
      <pivotArea dataOnly="0" labelOnly="1" outline="0" fieldPosition="0">
        <references count="1">
          <reference field="4294967294" count="5">
            <x v="2"/>
            <x v="3"/>
            <x v="4"/>
            <x v="5"/>
            <x v="6"/>
          </reference>
        </references>
      </pivotArea>
    </format>
    <format dxfId="441">
      <pivotArea dataOnly="0" labelOnly="1" outline="0" fieldPosition="0">
        <references count="1">
          <reference field="4294967294" count="12"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440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439">
      <pivotArea field="-2" type="button" dataOnly="0" labelOnly="1" outline="0" axis="axisCol" fieldPosition="0"/>
    </format>
    <format dxfId="438">
      <pivotArea outline="0" collapsedLevelsAreSubtotals="1" fieldPosition="0">
        <references count="1">
          <reference field="4294967294" count="6" selected="0">
            <x v="7"/>
            <x v="8"/>
            <x v="9"/>
            <x v="10"/>
            <x v="11"/>
            <x v="12"/>
          </reference>
        </references>
      </pivotArea>
    </format>
    <format dxfId="437">
      <pivotArea outline="0" collapsedLevelsAreSubtotals="1" fieldPosition="0">
        <references count="1">
          <reference field="4294967294" count="6" selected="0">
            <x v="13"/>
            <x v="14"/>
            <x v="15"/>
            <x v="16"/>
            <x v="17"/>
            <x v="18"/>
          </reference>
        </references>
      </pivotArea>
    </format>
    <format dxfId="436">
      <pivotArea outline="0" collapsedLevelsAreSubtotals="1" fieldPosition="0">
        <references count="1">
          <reference field="4294967294" count="2" selected="0">
            <x v="19"/>
            <x v="21"/>
          </reference>
        </references>
      </pivotArea>
    </format>
    <format dxfId="435">
      <pivotArea outline="0" collapsedLevelsAreSubtotals="1" fieldPosition="0">
        <references count="2">
          <reference field="4294967294" count="6" selected="0">
            <x v="1"/>
            <x v="2"/>
            <x v="3"/>
            <x v="4"/>
            <x v="5"/>
            <x v="6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434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433">
      <pivotArea outline="0" collapsedLevelsAreSubtotals="1" fieldPosition="0">
        <references count="2">
          <reference field="4294967294" count="6" selected="0">
            <x v="7"/>
            <x v="8"/>
            <x v="9"/>
            <x v="10"/>
            <x v="11"/>
            <x v="12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432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431">
      <pivotArea outline="0" collapsedLevelsAreSubtotals="1" fieldPosition="0">
        <references count="2">
          <reference field="4294967294" count="8" selected="0">
            <x v="13"/>
            <x v="14"/>
            <x v="15"/>
            <x v="16"/>
            <x v="17"/>
            <x v="18"/>
            <x v="19"/>
            <x v="21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430">
      <pivotArea dataOnly="0" labelOnly="1" outline="0" fieldPosition="0">
        <references count="1">
          <reference field="4294967294" count="8"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429">
      <pivotArea outline="0" collapsedLevelsAreSubtotals="1" fieldPosition="0"/>
    </format>
    <format dxfId="428">
      <pivotArea dataOnly="0" labelOnly="1" outline="0" fieldPosition="0">
        <references count="1">
          <reference field="4294967294" count="2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427">
      <pivotArea field="12" type="button" dataOnly="0" labelOnly="1" outline="0" axis="axisPage" fieldPosition="0"/>
    </format>
    <format dxfId="426">
      <pivotArea field="12" type="button" dataOnly="0" labelOnly="1" outline="0" axis="axisPage" fieldPosition="0"/>
    </format>
    <format dxfId="425">
      <pivotArea field="3" type="button" dataOnly="0" labelOnly="1" outline="0" axis="axisRow" fieldPosition="6"/>
    </format>
    <format dxfId="424">
      <pivotArea field="7" type="button" dataOnly="0" labelOnly="1" outline="0" axis="axisRow" fieldPosition="4"/>
    </format>
    <format dxfId="423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422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421">
      <pivotArea dataOnly="0" labelOnly="1" outline="0" fieldPosition="0">
        <references count="1">
          <reference field="4294967294" count="6">
            <x v="13"/>
            <x v="14"/>
            <x v="15"/>
            <x v="16"/>
            <x v="17"/>
            <x v="18"/>
          </reference>
        </references>
      </pivotArea>
    </format>
    <format dxfId="4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16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1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414">
      <pivotArea field="3" type="button" dataOnly="0" labelOnly="1" outline="0" axis="axisRow" fieldPosition="6"/>
    </format>
    <format dxfId="413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412">
      <pivotArea outline="0" collapsedLevelsAreSubtotals="1" fieldPosition="0">
        <references count="1">
          <reference field="4294967294" count="1" selected="0">
            <x v="12"/>
          </reference>
        </references>
      </pivotArea>
    </format>
    <format dxfId="411">
      <pivotArea outline="0" collapsedLevelsAreSubtotals="1" fieldPosition="0">
        <references count="1">
          <reference field="4294967294" count="1" selected="0">
            <x v="18"/>
          </reference>
        </references>
      </pivotArea>
    </format>
    <format dxfId="410">
      <pivotArea field="1" type="button" dataOnly="0" labelOnly="1" outline="0" axis="axisRow" fieldPosition="2"/>
    </format>
    <format dxfId="409">
      <pivotArea field="2" type="button" dataOnly="0" labelOnly="1" outline="0" axis="axisRow" fieldPosition="3"/>
    </format>
    <format dxfId="408">
      <pivotArea field="2" type="button" dataOnly="0" labelOnly="1" outline="0" axis="axisRow" fieldPosition="3"/>
    </format>
    <format dxfId="407">
      <pivotArea field="1" type="button" dataOnly="0" labelOnly="1" outline="0" axis="axisRow" fieldPosition="2"/>
    </format>
    <format dxfId="406">
      <pivotArea field="3" type="button" dataOnly="0" labelOnly="1" outline="0" axis="axisRow" fieldPosition="6"/>
    </format>
    <format dxfId="405">
      <pivotArea field="3" type="button" dataOnly="0" labelOnly="1" outline="0" axis="axisRow" fieldPosition="6"/>
    </format>
    <format dxfId="404">
      <pivotArea field="7" type="button" dataOnly="0" labelOnly="1" outline="0" axis="axisRow" fieldPosition="4"/>
    </format>
    <format dxfId="403">
      <pivotArea field="7" type="button" dataOnly="0" labelOnly="1" outline="0" axis="axisRow" fieldPosition="4"/>
    </format>
    <format dxfId="402">
      <pivotArea type="topRight" dataOnly="0" labelOnly="1" outline="0" fieldPosition="0"/>
    </format>
    <format dxfId="401">
      <pivotArea dataOnly="0" labelOnly="1" outline="0" fieldPosition="0">
        <references count="1">
          <reference field="4294967294" count="2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400">
      <pivotArea field="-2" type="button" dataOnly="0" labelOnly="1" outline="0" axis="axisCol" fieldPosition="0"/>
    </format>
    <format dxfId="399">
      <pivotArea type="topRight" dataOnly="0" labelOnly="1" outline="0" fieldPosition="0"/>
    </format>
    <format dxfId="398">
      <pivotArea type="topRight" dataOnly="0" labelOnly="1" outline="0" offset="S1:U1" fieldPosition="0"/>
    </format>
    <format dxfId="397">
      <pivotArea dataOnly="0" labelOnly="1" outline="0" fieldPosition="0">
        <references count="3">
          <reference field="0" count="1" selected="0">
            <x v="31"/>
          </reference>
          <reference field="1" count="1">
            <x v="16"/>
          </reference>
          <reference field="4" count="1" selected="0">
            <x v="1"/>
          </reference>
        </references>
      </pivotArea>
    </format>
    <format dxfId="396">
      <pivotArea dataOnly="0" labelOnly="1" outline="0" fieldPosition="0">
        <references count="3">
          <reference field="0" count="1" selected="0">
            <x v="4"/>
          </reference>
          <reference field="1" count="1">
            <x v="2"/>
          </reference>
          <reference field="4" count="1" selected="0">
            <x v="1"/>
          </reference>
        </references>
      </pivotArea>
    </format>
    <format dxfId="395">
      <pivotArea dataOnly="0" labelOnly="1" outline="0" fieldPosition="0">
        <references count="3">
          <reference field="0" count="1" selected="0">
            <x v="34"/>
          </reference>
          <reference field="1" count="1">
            <x v="8"/>
          </reference>
          <reference field="4" count="1" selected="0">
            <x v="1"/>
          </reference>
        </references>
      </pivotArea>
    </format>
    <format dxfId="394">
      <pivotArea dataOnly="0" labelOnly="1" outline="0" fieldPosition="0">
        <references count="3">
          <reference field="0" count="1" selected="0">
            <x v="17"/>
          </reference>
          <reference field="1" count="1">
            <x v="6"/>
          </reference>
          <reference field="4" count="1" selected="0">
            <x v="1"/>
          </reference>
        </references>
      </pivotArea>
    </format>
    <format dxfId="393">
      <pivotArea dataOnly="0" labelOnly="1" outline="0" fieldPosition="0">
        <references count="3">
          <reference field="0" count="1" selected="0">
            <x v="38"/>
          </reference>
          <reference field="1" count="1">
            <x v="19"/>
          </reference>
          <reference field="4" count="1" selected="0">
            <x v="1"/>
          </reference>
        </references>
      </pivotArea>
    </format>
    <format dxfId="392">
      <pivotArea dataOnly="0" labelOnly="1" outline="0" fieldPosition="0">
        <references count="3">
          <reference field="0" count="1" selected="0">
            <x v="14"/>
          </reference>
          <reference field="1" count="1">
            <x v="5"/>
          </reference>
          <reference field="4" count="1" selected="0">
            <x v="2"/>
          </reference>
        </references>
      </pivotArea>
    </format>
    <format dxfId="391">
      <pivotArea dataOnly="0" labelOnly="1" outline="0" fieldPosition="0">
        <references count="3">
          <reference field="0" count="1" selected="0">
            <x v="33"/>
          </reference>
          <reference field="1" count="1">
            <x v="17"/>
          </reference>
          <reference field="4" count="1" selected="0">
            <x v="2"/>
          </reference>
        </references>
      </pivotArea>
    </format>
    <format dxfId="390">
      <pivotArea dataOnly="0" labelOnly="1" outline="0" fieldPosition="0">
        <references count="3">
          <reference field="0" count="1" selected="0">
            <x v="40"/>
          </reference>
          <reference field="1" count="1">
            <x v="10"/>
          </reference>
          <reference field="4" count="1" selected="0">
            <x v="2"/>
          </reference>
        </references>
      </pivotArea>
    </format>
    <format dxfId="389">
      <pivotArea dataOnly="0" labelOnly="1" outline="0" fieldPosition="0">
        <references count="3">
          <reference field="0" count="1" selected="0">
            <x v="20"/>
          </reference>
          <reference field="1" count="1">
            <x v="9"/>
          </reference>
          <reference field="4" count="1" selected="0">
            <x v="2"/>
          </reference>
        </references>
      </pivotArea>
    </format>
    <format dxfId="388">
      <pivotArea dataOnly="0" labelOnly="1" outline="0" fieldPosition="0">
        <references count="3">
          <reference field="0" count="1" selected="0">
            <x v="3"/>
          </reference>
          <reference field="1" count="1">
            <x v="2"/>
          </reference>
          <reference field="4" count="1" selected="0">
            <x v="2"/>
          </reference>
        </references>
      </pivotArea>
    </format>
    <format dxfId="387">
      <pivotArea dataOnly="0" labelOnly="1" outline="0" fieldPosition="0">
        <references count="3">
          <reference field="0" count="1" selected="0">
            <x v="28"/>
          </reference>
          <reference field="1" count="1">
            <x v="14"/>
          </reference>
          <reference field="4" count="1" selected="0">
            <x v="2"/>
          </reference>
        </references>
      </pivotArea>
    </format>
    <format dxfId="386">
      <pivotArea dataOnly="0" labelOnly="1" outline="0" fieldPosition="0">
        <references count="3">
          <reference field="0" count="1" selected="0">
            <x v="43"/>
          </reference>
          <reference field="1" count="1">
            <x v="20"/>
          </reference>
          <reference field="4" count="1" selected="0">
            <x v="2"/>
          </reference>
        </references>
      </pivotArea>
    </format>
    <format dxfId="385">
      <pivotArea dataOnly="0" labelOnly="1" outline="0" fieldPosition="0">
        <references count="3">
          <reference field="0" count="1" selected="0">
            <x v="6"/>
          </reference>
          <reference field="1" count="1">
            <x v="3"/>
          </reference>
          <reference field="4" count="1" selected="0">
            <x v="2"/>
          </reference>
        </references>
      </pivotArea>
    </format>
    <format dxfId="384">
      <pivotArea dataOnly="0" labelOnly="1" outline="0" fieldPosition="0">
        <references count="3">
          <reference field="0" count="1" selected="0">
            <x v="27"/>
          </reference>
          <reference field="1" count="1">
            <x v="13"/>
          </reference>
          <reference field="4" count="1" selected="0">
            <x v="2"/>
          </reference>
        </references>
      </pivotArea>
    </format>
    <format dxfId="383">
      <pivotArea dataOnly="0" labelOnly="1" outline="0" fieldPosition="0">
        <references count="3">
          <reference field="0" count="1" selected="0">
            <x v="23"/>
          </reference>
          <reference field="1" count="1">
            <x v="11"/>
          </reference>
          <reference field="4" count="1" selected="0">
            <x v="2"/>
          </reference>
        </references>
      </pivotArea>
    </format>
    <format dxfId="382">
      <pivotArea dataOnly="0" labelOnly="1" outline="0" fieldPosition="0">
        <references count="3">
          <reference field="0" count="1" selected="0">
            <x v="22"/>
          </reference>
          <reference field="1" count="1">
            <x v="10"/>
          </reference>
          <reference field="4" count="1" selected="0">
            <x v="2"/>
          </reference>
        </references>
      </pivotArea>
    </format>
    <format dxfId="381">
      <pivotArea dataOnly="0" labelOnly="1" outline="0" fieldPosition="0">
        <references count="3">
          <reference field="0" count="1" selected="0">
            <x v="46"/>
          </reference>
          <reference field="1" count="1">
            <x v="21"/>
          </reference>
          <reference field="4" count="1" selected="0">
            <x v="2"/>
          </reference>
        </references>
      </pivotArea>
    </format>
    <format dxfId="380">
      <pivotArea dataOnly="0" labelOnly="1" outline="0" fieldPosition="0">
        <references count="3">
          <reference field="0" count="1" selected="0">
            <x v="39"/>
          </reference>
          <reference field="1" count="1">
            <x v="10"/>
          </reference>
          <reference field="4" count="1" selected="0">
            <x v="3"/>
          </reference>
        </references>
      </pivotArea>
    </format>
    <format dxfId="379">
      <pivotArea dataOnly="0" labelOnly="1" outline="0" fieldPosition="0">
        <references count="3">
          <reference field="0" count="1" selected="0">
            <x v="25"/>
          </reference>
          <reference field="1" count="1">
            <x v="12"/>
          </reference>
          <reference field="4" count="1" selected="0">
            <x v="3"/>
          </reference>
        </references>
      </pivotArea>
    </format>
    <format dxfId="378">
      <pivotArea dataOnly="0" labelOnly="1" outline="0" fieldPosition="0">
        <references count="3">
          <reference field="0" count="1" selected="0">
            <x v="36"/>
          </reference>
          <reference field="1" count="1">
            <x v="18"/>
          </reference>
          <reference field="4" count="1" selected="0">
            <x v="3"/>
          </reference>
        </references>
      </pivotArea>
    </format>
    <format dxfId="377">
      <pivotArea dataOnly="0" labelOnly="1" outline="0" fieldPosition="0">
        <references count="3">
          <reference field="0" count="1" selected="0">
            <x v="0"/>
          </reference>
          <reference field="1" count="1">
            <x v="0"/>
          </reference>
          <reference field="4" count="1" selected="0">
            <x v="3"/>
          </reference>
        </references>
      </pivotArea>
    </format>
    <format dxfId="376">
      <pivotArea dataOnly="0" labelOnly="1" outline="0" fieldPosition="0">
        <references count="3">
          <reference field="0" count="1" selected="0">
            <x v="19"/>
          </reference>
          <reference field="1" count="1">
            <x v="8"/>
          </reference>
          <reference field="4" count="1" selected="0">
            <x v="3"/>
          </reference>
        </references>
      </pivotArea>
    </format>
    <format dxfId="375">
      <pivotArea dataOnly="0" labelOnly="1" outline="0" fieldPosition="0">
        <references count="3">
          <reference field="0" count="1" selected="0">
            <x v="8"/>
          </reference>
          <reference field="1" count="1">
            <x v="4"/>
          </reference>
          <reference field="4" count="1" selected="0">
            <x v="3"/>
          </reference>
        </references>
      </pivotArea>
    </format>
    <format dxfId="374">
      <pivotArea dataOnly="0" labelOnly="1" outline="0" fieldPosition="0">
        <references count="3">
          <reference field="0" count="1" selected="0">
            <x v="35"/>
          </reference>
          <reference field="1" count="1">
            <x v="8"/>
          </reference>
          <reference field="4" count="1" selected="0">
            <x v="3"/>
          </reference>
        </references>
      </pivotArea>
    </format>
    <format dxfId="373">
      <pivotArea dataOnly="0" labelOnly="1" outline="0" fieldPosition="0">
        <references count="3">
          <reference field="0" count="1" selected="0">
            <x v="18"/>
          </reference>
          <reference field="1" count="1">
            <x v="7"/>
          </reference>
          <reference field="4" count="1" selected="0">
            <x v="4"/>
          </reference>
        </references>
      </pivotArea>
    </format>
    <format dxfId="372">
      <pivotArea dataOnly="0" labelOnly="1" outline="0" fieldPosition="0">
        <references count="3">
          <reference field="0" count="1" selected="0">
            <x v="29"/>
          </reference>
          <reference field="1" count="1">
            <x v="15"/>
          </reference>
          <reference field="4" count="1" selected="0">
            <x v="4"/>
          </reference>
        </references>
      </pivotArea>
    </format>
    <format dxfId="371">
      <pivotArea dataOnly="0" labelOnly="1" outline="0" fieldPosition="0">
        <references count="3">
          <reference field="0" count="1" selected="0">
            <x v="7"/>
          </reference>
          <reference field="1" count="1">
            <x v="4"/>
          </reference>
          <reference field="4" count="1" selected="0">
            <x v="4"/>
          </reference>
        </references>
      </pivotArea>
    </format>
    <format dxfId="370">
      <pivotArea dataOnly="0" labelOnly="1" outline="0" fieldPosition="0">
        <references count="3">
          <reference field="0" count="1" selected="0">
            <x v="1"/>
          </reference>
          <reference field="1" count="1">
            <x v="1"/>
          </reference>
          <reference field="4" count="1" selected="0">
            <x v="4"/>
          </reference>
        </references>
      </pivotArea>
    </format>
    <format dxfId="369">
      <pivotArea dataOnly="0" labelOnly="1" outline="0" fieldPosition="0">
        <references count="1">
          <reference field="4294967294" count="1">
            <x v="20"/>
          </reference>
        </references>
      </pivotArea>
    </format>
    <format dxfId="368">
      <pivotArea dataOnly="0" labelOnly="1" outline="0" fieldPosition="0">
        <references count="1">
          <reference field="4294967294" count="1">
            <x v="20"/>
          </reference>
        </references>
      </pivotArea>
    </format>
    <format dxfId="367">
      <pivotArea dataOnly="0" labelOnly="1" outline="0" fieldPosition="0">
        <references count="3">
          <reference field="0" count="1" selected="0">
            <x v="33"/>
          </reference>
          <reference field="1" count="1">
            <x v="43"/>
          </reference>
          <reference field="4" count="1" selected="0">
            <x v="5"/>
          </reference>
        </references>
      </pivotArea>
    </format>
    <format dxfId="366">
      <pivotArea dataOnly="0" labelOnly="1" outline="0" fieldPosition="0">
        <references count="3">
          <reference field="0" count="1" selected="0">
            <x v="23"/>
          </reference>
          <reference field="1" count="1">
            <x v="8"/>
          </reference>
          <reference field="4" count="1" selected="0">
            <x v="5"/>
          </reference>
        </references>
      </pivotArea>
    </format>
    <format dxfId="365">
      <pivotArea dataOnly="0" labelOnly="1" outline="0" fieldPosition="0">
        <references count="3">
          <reference field="0" count="1" selected="0">
            <x v="56"/>
          </reference>
          <reference field="1" count="1">
            <x v="0"/>
          </reference>
          <reference field="4" count="1" selected="0">
            <x v="5"/>
          </reference>
        </references>
      </pivotArea>
    </format>
    <format dxfId="364">
      <pivotArea dataOnly="0" labelOnly="1" outline="0" fieldPosition="0">
        <references count="3">
          <reference field="0" count="1" selected="0">
            <x v="55"/>
          </reference>
          <reference field="1" count="1">
            <x v="14"/>
          </reference>
          <reference field="4" count="1" selected="0">
            <x v="5"/>
          </reference>
        </references>
      </pivotArea>
    </format>
    <format dxfId="363">
      <pivotArea dataOnly="0" labelOnly="1" outline="0" fieldPosition="0">
        <references count="3">
          <reference field="0" count="1" selected="0">
            <x v="14"/>
          </reference>
          <reference field="1" count="1">
            <x v="32"/>
          </reference>
          <reference field="4" count="1" selected="0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" updatedVersion="5" minRefreshableVersion="3" showDrill="0" rowGrandTotals="0" colGrandTotals="0" itemPrintTitles="1" createdVersion="4" indent="0" compact="0" compactData="0" gridDropZones="1">
  <location ref="C5:AG8" firstHeaderRow="1" firstDataRow="2" firstDataCol="9" rowPageCount="1" colPageCount="1"/>
  <pivotFields count="44">
    <pivotField axis="axisRow" compact="0" outline="0" showAll="0" sortType="ascending" defaultSubtotal="0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69"/>
      </items>
      <autoSortScope>
        <pivotArea dataOnly="0" outline="0" fieldPosition="0">
          <references count="1">
            <reference field="4294967294" count="1" selected="0">
              <x v="21"/>
            </reference>
          </references>
        </pivotArea>
      </autoSortScope>
    </pivotField>
    <pivotField axis="axisRow" compact="0" outline="0" showAll="0" defaultSubtotal="0">
      <items count="71">
        <item x="49"/>
        <item x="19"/>
        <item x="23"/>
        <item x="25"/>
        <item x="18"/>
        <item x="10"/>
        <item x="2"/>
        <item x="58"/>
        <item x="22"/>
        <item x="41"/>
        <item x="56"/>
        <item x="50"/>
        <item x="39"/>
        <item x="30"/>
        <item x="48"/>
        <item x="55"/>
        <item x="5"/>
        <item x="54"/>
        <item x="21"/>
        <item x="45"/>
        <item x="1"/>
        <item x="34"/>
        <item x="0"/>
        <item x="3"/>
        <item x="4"/>
        <item x="6"/>
        <item x="7"/>
        <item x="8"/>
        <item x="9"/>
        <item x="11"/>
        <item x="12"/>
        <item x="13"/>
        <item x="14"/>
        <item x="15"/>
        <item x="16"/>
        <item x="17"/>
        <item x="20"/>
        <item x="24"/>
        <item x="26"/>
        <item x="27"/>
        <item x="28"/>
        <item x="29"/>
        <item x="31"/>
        <item x="32"/>
        <item x="33"/>
        <item x="35"/>
        <item x="36"/>
        <item x="37"/>
        <item x="38"/>
        <item x="40"/>
        <item x="42"/>
        <item x="43"/>
        <item x="44"/>
        <item x="46"/>
        <item x="47"/>
        <item x="51"/>
        <item x="52"/>
        <item x="53"/>
        <item x="57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</items>
    </pivotField>
    <pivotField axis="axisRow" compact="0" outline="0" showAll="0" defaultSubtotal="0">
      <items count="62">
        <item x="26"/>
        <item x="10"/>
        <item x="2"/>
        <item x="7"/>
        <item x="19"/>
        <item x="43"/>
        <item x="32"/>
        <item x="23"/>
        <item x="35"/>
        <item x="25"/>
        <item x="17"/>
        <item x="18"/>
        <item x="39"/>
        <item x="47"/>
        <item x="37"/>
        <item x="31"/>
        <item x="27"/>
        <item x="50"/>
        <item x="11"/>
        <item x="5"/>
        <item x="41"/>
        <item x="40"/>
        <item x="21"/>
        <item x="45"/>
        <item x="51"/>
        <item x="56"/>
        <item x="6"/>
        <item x="1"/>
        <item x="29"/>
        <item x="0"/>
        <item x="3"/>
        <item x="4"/>
        <item x="8"/>
        <item x="9"/>
        <item x="12"/>
        <item x="13"/>
        <item x="14"/>
        <item x="15"/>
        <item x="16"/>
        <item x="20"/>
        <item x="22"/>
        <item x="24"/>
        <item x="28"/>
        <item x="30"/>
        <item x="33"/>
        <item x="34"/>
        <item x="36"/>
        <item x="38"/>
        <item x="42"/>
        <item x="44"/>
        <item x="46"/>
        <item x="48"/>
        <item x="49"/>
        <item x="52"/>
        <item x="53"/>
        <item x="54"/>
        <item x="55"/>
        <item x="57"/>
        <item x="58"/>
        <item x="59"/>
        <item x="60"/>
        <item x="61"/>
      </items>
    </pivotField>
    <pivotField axis="axisRow" compact="0" outline="0" multipleItemSelectionAllowed="1" showAll="0" defaultSubtotal="0">
      <items count="31">
        <item x="1"/>
        <item x="16"/>
        <item x="13"/>
        <item x="25"/>
        <item x="0"/>
        <item x="24"/>
        <item x="20"/>
        <item x="27"/>
        <item x="4"/>
        <item x="15"/>
        <item x="28"/>
        <item x="26"/>
        <item x="2"/>
        <item x="3"/>
        <item x="5"/>
        <item x="6"/>
        <item x="7"/>
        <item x="8"/>
        <item x="9"/>
        <item x="10"/>
        <item x="11"/>
        <item x="12"/>
        <item x="14"/>
        <item x="17"/>
        <item x="18"/>
        <item x="19"/>
        <item x="21"/>
        <item x="22"/>
        <item x="23"/>
        <item x="29"/>
        <item x="30"/>
      </items>
    </pivotField>
    <pivotField axis="axisRow" compact="0" outline="0" showAll="0" insertBlankRow="1" defaultSubtotal="0">
      <items count="6">
        <item x="5"/>
        <item x="2"/>
        <item x="1"/>
        <item x="0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defaultSubtotal="0">
      <items count="12">
        <item x="5"/>
        <item x="0"/>
        <item x="11"/>
        <item x="1"/>
        <item x="9"/>
        <item x="3"/>
        <item x="2"/>
        <item x="10"/>
        <item x="4"/>
        <item x="6"/>
        <item x="7"/>
        <item x="8"/>
      </items>
    </pivotField>
    <pivotField compact="0" outline="0" showAll="0"/>
    <pivotField axis="axisRow" compact="0" outline="0" showAll="0" defaultSubtotal="0">
      <items count="13">
        <item x="4"/>
        <item x="0"/>
        <item x="5"/>
        <item x="8"/>
        <item x="12"/>
        <item x="1"/>
        <item x="3"/>
        <item x="7"/>
        <item x="10"/>
        <item x="11"/>
        <item x="2"/>
        <item x="6"/>
        <item x="9"/>
      </items>
    </pivotField>
    <pivotField compact="0" outline="0" showAll="0"/>
    <pivotField axis="axisPage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6">
        <item x="0"/>
        <item x="2"/>
        <item x="3"/>
        <item x="1"/>
        <item x="4"/>
        <item x="5"/>
      </items>
    </pivotField>
    <pivotField axis="axisRow" compact="0" outline="0" showAll="0" sortType="ascending">
      <items count="2">
        <item x="0"/>
        <item t="default"/>
      </items>
      <autoSortScope>
        <pivotArea dataOnly="0" outline="0" fieldPosition="0">
          <references count="1">
            <reference field="4294967294" count="1" selected="0">
              <x v="6"/>
            </reference>
          </references>
        </pivotArea>
      </autoSortScope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compact="0" outline="0" showAl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/>
    <pivotField dataField="1" compact="0" outline="0" showAll="0"/>
    <pivotField compact="0" outline="0" showAll="0"/>
    <pivotField compact="0" outline="0" showAll="0" defaultSubtotal="0"/>
    <pivotField dataField="1" compact="0" outline="0" showAll="0" defaultSubtotal="0"/>
    <pivotField dataField="1" compact="0" outline="0" showAll="0" defaultSubtotal="0"/>
  </pivotFields>
  <rowFields count="9">
    <field x="4"/>
    <field x="0"/>
    <field x="1"/>
    <field x="2"/>
    <field x="12"/>
    <field x="7"/>
    <field x="9"/>
    <field x="3"/>
    <field x="13"/>
  </rowFields>
  <rowItems count="2">
    <i>
      <x v="4"/>
      <x v="38"/>
      <x v="45"/>
      <x v="44"/>
      <x v="5"/>
      <x v="5"/>
      <x v="1"/>
      <x v="26"/>
      <x/>
    </i>
    <i t="blank">
      <x v="4"/>
    </i>
  </rowItems>
  <colFields count="1">
    <field x="-2"/>
  </colFields>
  <colItems count="2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</colItems>
  <pageFields count="1">
    <pageField fld="11" item="2" hier="-1"/>
  </pageFields>
  <dataFields count="22">
    <dataField name="Nb de Tour" fld="43" baseField="0" baseItem="0"/>
    <dataField name="Nb 0 (1)" fld="14" baseField="0" baseItem="0"/>
    <dataField name="Nb 1 (1)" fld="15" baseField="7" baseItem="3"/>
    <dataField name="Nb 2 (1)" fld="16" baseField="7" baseItem="3"/>
    <dataField name="Nb 3 (1)" fld="17" baseField="7" baseItem="3"/>
    <dataField name="Nb5 (1)" fld="18" baseField="7" baseItem="3"/>
    <dataField name="Total  (1)" fld="19" baseField="0" baseItem="0"/>
    <dataField name="Nb0 (2)" fld="21" baseField="11" baseItem="0"/>
    <dataField name="Nb1 (2)" fld="22" baseField="11" baseItem="0"/>
    <dataField name="Nb2 (2)" fld="23" baseField="11" baseItem="0"/>
    <dataField name="Nb3 (2)" fld="24" baseField="11" baseItem="0"/>
    <dataField name="Nb 5 (2)" fld="25" baseField="11" baseItem="0"/>
    <dataField name="Total (2)" fld="26" baseField="0" baseItem="0"/>
    <dataField name="Nb0 (3)" fld="28" baseField="9" baseItem="7"/>
    <dataField name="Nb1 (3)" fld="29" baseField="9" baseItem="7"/>
    <dataField name="Nb2 (3)" fld="30" baseField="9" baseItem="7"/>
    <dataField name="Nb3 (3)" fld="31" baseField="9" baseItem="7"/>
    <dataField name="Nb 5 (3)" fld="32" baseField="9" baseItem="7"/>
    <dataField name="Total (3)" fld="33" baseField="9" baseItem="7"/>
    <dataField name="Péno" fld="36" baseField="3" baseItem="1"/>
    <dataField name="Nb de 0" fld="39" baseField="11" baseItem="0"/>
    <dataField name="Tot géné Dimanche" fld="42" baseField="3" baseItem="1"/>
  </dataFields>
  <formats count="156">
    <format dxfId="362">
      <pivotArea field="1" type="button" dataOnly="0" labelOnly="1" outline="0" axis="axisRow" fieldPosition="2"/>
    </format>
    <format dxfId="361">
      <pivotArea outline="0" collapsedLevelsAreSubtotals="1" fieldPosition="0"/>
    </format>
    <format dxfId="360">
      <pivotArea dataOnly="0" labelOnly="1" fieldPosition="0">
        <references count="1">
          <reference field="1" count="0"/>
        </references>
      </pivotArea>
    </format>
    <format dxfId="359">
      <pivotArea dataOnly="0" labelOnly="1" grandRow="1" outline="0" fieldPosition="0"/>
    </format>
    <format dxfId="358">
      <pivotArea dataOnly="0" labelOnly="1" outline="0" fieldPosition="0">
        <references count="1">
          <reference field="0" count="0"/>
        </references>
      </pivotArea>
    </format>
    <format dxfId="357">
      <pivotArea dataOnly="0" labelOnly="1" outline="0" fieldPosition="0">
        <references count="1">
          <reference field="7" count="0"/>
        </references>
      </pivotArea>
    </format>
    <format dxfId="356">
      <pivotArea type="all" dataOnly="0" outline="0" fieldPosition="0"/>
    </format>
    <format dxfId="355">
      <pivotArea field="1" type="button" dataOnly="0" labelOnly="1" outline="0" axis="axisRow" fieldPosition="2"/>
    </format>
    <format dxfId="354">
      <pivotArea field="7" type="button" dataOnly="0" labelOnly="1" outline="0" axis="axisRow" fieldPosition="5"/>
    </format>
    <format dxfId="353">
      <pivotArea field="0" type="button" dataOnly="0" labelOnly="1" outline="0" axis="axisRow" fieldPosition="1"/>
    </format>
    <format dxfId="352">
      <pivotArea field="-2" type="button" dataOnly="0" labelOnly="1" outline="0" axis="axisCol" fieldPosition="0"/>
    </format>
    <format dxfId="351">
      <pivotArea dataOnly="0" labelOnly="1" outline="0" fieldPosition="0">
        <references count="1">
          <reference field="0" count="0"/>
        </references>
      </pivotArea>
    </format>
    <format dxfId="350">
      <pivotArea field="2" type="button" dataOnly="0" labelOnly="1" outline="0" axis="axisRow" fieldPosition="3"/>
    </format>
    <format dxfId="349">
      <pivotArea field="0" type="button" dataOnly="0" labelOnly="1" outline="0" axis="axisRow" fieldPosition="1"/>
    </format>
    <format dxfId="348">
      <pivotArea field="1" type="button" dataOnly="0" labelOnly="1" outline="0" axis="axisRow" fieldPosition="2"/>
    </format>
    <format dxfId="347">
      <pivotArea field="2" type="button" dataOnly="0" labelOnly="1" outline="0" axis="axisRow" fieldPosition="3"/>
    </format>
    <format dxfId="346">
      <pivotArea field="7" type="button" dataOnly="0" labelOnly="1" outline="0" axis="axisRow" fieldPosition="5"/>
    </format>
    <format dxfId="345">
      <pivotArea dataOnly="0" labelOnly="1" outline="0" fieldPosition="0">
        <references count="1">
          <reference field="0" count="0"/>
        </references>
      </pivotArea>
    </format>
    <format dxfId="344">
      <pivotArea outline="0" collapsedLevelsAreSubtotals="1" fieldPosition="0"/>
    </format>
    <format dxfId="343">
      <pivotArea dataOnly="0" labelOnly="1" outline="0" fieldPosition="0">
        <references count="1">
          <reference field="0" count="0"/>
        </references>
      </pivotArea>
    </format>
    <format dxfId="342">
      <pivotArea dataOnly="0" labelOnly="1" outline="0" fieldPosition="0">
        <references count="1">
          <reference field="0" count="1">
            <x v="5"/>
          </reference>
        </references>
      </pivotArea>
    </format>
    <format dxfId="341">
      <pivotArea field="0" type="button" dataOnly="0" labelOnly="1" outline="0" axis="axisRow" fieldPosition="1"/>
    </format>
    <format dxfId="340">
      <pivotArea field="0" type="button" dataOnly="0" labelOnly="1" outline="0" axis="axisRow" fieldPosition="1"/>
    </format>
    <format dxfId="339">
      <pivotArea field="1" type="button" dataOnly="0" labelOnly="1" outline="0" axis="axisRow" fieldPosition="2"/>
    </format>
    <format dxfId="338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337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336">
      <pivotArea outline="0" collapsedLevelsAreSubtotals="1" fieldPosition="0">
        <references count="1">
          <reference field="4294967294" count="1" selected="0">
            <x v="21"/>
          </reference>
        </references>
      </pivotArea>
    </format>
    <format dxfId="335">
      <pivotArea outline="0" collapsedLevelsAreSubtotals="1" fieldPosition="0"/>
    </format>
    <format dxfId="334">
      <pivotArea dataOnly="0" labelOnly="1" outline="0" fieldPosition="0">
        <references count="1">
          <reference field="4294967294" count="1">
            <x v="21"/>
          </reference>
        </references>
      </pivotArea>
    </format>
    <format dxfId="333">
      <pivotArea field="4" type="button" dataOnly="0" labelOnly="1" outline="0" axis="axisRow" fieldPosition="0"/>
    </format>
    <format dxfId="332">
      <pivotArea field="4" type="button" dataOnly="0" labelOnly="1" outline="0" axis="axisRow" fieldPosition="0"/>
    </format>
    <format dxfId="331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330">
      <pivotArea outline="0" collapsedLevelsAreSubtotals="1" fieldPosition="0">
        <references count="1">
          <reference field="4294967294" count="1" selected="0">
            <x v="19"/>
          </reference>
        </references>
      </pivotArea>
    </format>
    <format dxfId="329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328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327">
      <pivotArea dataOnly="0" labelOnly="1" outline="0" fieldPosition="0">
        <references count="1">
          <reference field="4294967294" count="2">
            <x v="19"/>
            <x v="21"/>
          </reference>
        </references>
      </pivotArea>
    </format>
    <format dxfId="326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325">
      <pivotArea dataOnly="0" labelOnly="1" outline="0" fieldPosition="0">
        <references count="1">
          <reference field="4294967294" count="5">
            <x v="7"/>
            <x v="8"/>
            <x v="9"/>
            <x v="10"/>
            <x v="11"/>
          </reference>
        </references>
      </pivotArea>
    </format>
    <format dxfId="324">
      <pivotArea dataOnly="0" labelOnly="1" outline="0" fieldPosition="0">
        <references count="1">
          <reference field="4294967294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323">
      <pivotArea dataOnly="0" labelOnly="1" outline="0" fieldPosition="0">
        <references count="1">
          <reference field="4294967294" count="1">
            <x v="12"/>
          </reference>
        </references>
      </pivotArea>
    </format>
    <format dxfId="322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321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320">
      <pivotArea field="3" type="button" dataOnly="0" labelOnly="1" outline="0" axis="axisRow" fieldPosition="7"/>
    </format>
    <format dxfId="319">
      <pivotArea field="9" type="button" dataOnly="0" labelOnly="1" outline="0" axis="axisRow" fieldPosition="6"/>
    </format>
    <format dxfId="318">
      <pivotArea field="3" type="button" dataOnly="0" labelOnly="1" outline="0" axis="axisRow" fieldPosition="7"/>
    </format>
    <format dxfId="317">
      <pivotArea field="3" type="button" dataOnly="0" labelOnly="1" outline="0" axis="axisRow" fieldPosition="7"/>
    </format>
    <format dxfId="316">
      <pivotArea field="0" type="button" dataOnly="0" labelOnly="1" outline="0" axis="axisRow" fieldPosition="1"/>
    </format>
    <format dxfId="315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314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313">
      <pivotArea outline="0" collapsedLevelsAreSubtotals="1" fieldPosition="0">
        <references count="1">
          <reference field="4294967294" count="6" selected="0">
            <x v="7"/>
            <x v="8"/>
            <x v="9"/>
            <x v="10"/>
            <x v="11"/>
            <x v="12"/>
          </reference>
        </references>
      </pivotArea>
    </format>
    <format dxfId="312">
      <pivotArea dataOnly="0" labelOnly="1" outline="0" fieldPosition="0">
        <references count="1">
          <reference field="4294967294" count="6">
            <x v="13"/>
            <x v="14"/>
            <x v="15"/>
            <x v="16"/>
            <x v="17"/>
            <x v="18"/>
          </reference>
        </references>
      </pivotArea>
    </format>
    <format dxfId="311">
      <pivotArea outline="0" collapsedLevelsAreSubtotals="1" fieldPosition="0">
        <references count="1">
          <reference field="4294967294" count="6" selected="0">
            <x v="13"/>
            <x v="14"/>
            <x v="15"/>
            <x v="16"/>
            <x v="17"/>
            <x v="18"/>
          </reference>
        </references>
      </pivotArea>
    </format>
    <format dxfId="31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09">
      <pivotArea dataOnly="0" labelOnly="1" outline="0" fieldPosition="0">
        <references count="1">
          <reference field="4294967294" count="5">
            <x v="2"/>
            <x v="3"/>
            <x v="4"/>
            <x v="5"/>
            <x v="6"/>
          </reference>
        </references>
      </pivotArea>
    </format>
    <format dxfId="308">
      <pivotArea dataOnly="0" labelOnly="1" outline="0" fieldPosition="0">
        <references count="1">
          <reference field="4294967294" count="12"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307">
      <pivotArea outline="0" collapsedLevelsAreSubtotals="1" fieldPosition="0">
        <references count="1">
          <reference field="4294967294" count="6" selected="0">
            <x v="1"/>
            <x v="2"/>
            <x v="3"/>
            <x v="4"/>
            <x v="5"/>
            <x v="6"/>
          </reference>
        </references>
      </pivotArea>
    </format>
    <format dxfId="306">
      <pivotArea field="-2" type="button" dataOnly="0" labelOnly="1" outline="0" axis="axisCol" fieldPosition="0"/>
    </format>
    <format dxfId="305">
      <pivotArea outline="0" collapsedLevelsAreSubtotals="1" fieldPosition="0">
        <references count="1">
          <reference field="4294967294" count="6" selected="0">
            <x v="7"/>
            <x v="8"/>
            <x v="9"/>
            <x v="10"/>
            <x v="11"/>
            <x v="12"/>
          </reference>
        </references>
      </pivotArea>
    </format>
    <format dxfId="304">
      <pivotArea outline="0" collapsedLevelsAreSubtotals="1" fieldPosition="0">
        <references count="1">
          <reference field="4294967294" count="6" selected="0">
            <x v="13"/>
            <x v="14"/>
            <x v="15"/>
            <x v="16"/>
            <x v="17"/>
            <x v="18"/>
          </reference>
        </references>
      </pivotArea>
    </format>
    <format dxfId="303">
      <pivotArea outline="0" collapsedLevelsAreSubtotals="1" fieldPosition="0">
        <references count="1">
          <reference field="4294967294" count="2" selected="0">
            <x v="19"/>
            <x v="21"/>
          </reference>
        </references>
      </pivotArea>
    </format>
    <format dxfId="302">
      <pivotArea outline="0" collapsedLevelsAreSubtotals="1" fieldPosition="0">
        <references count="2">
          <reference field="4294967294" count="6" selected="0">
            <x v="1"/>
            <x v="2"/>
            <x v="3"/>
            <x v="4"/>
            <x v="5"/>
            <x v="6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301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300">
      <pivotArea outline="0" collapsedLevelsAreSubtotals="1" fieldPosition="0">
        <references count="2">
          <reference field="4294967294" count="6" selected="0">
            <x v="7"/>
            <x v="8"/>
            <x v="9"/>
            <x v="10"/>
            <x v="11"/>
            <x v="12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299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298">
      <pivotArea outline="0" collapsedLevelsAreSubtotals="1" fieldPosition="0">
        <references count="2">
          <reference field="4294967294" count="8" selected="0">
            <x v="13"/>
            <x v="14"/>
            <x v="15"/>
            <x v="16"/>
            <x v="17"/>
            <x v="18"/>
            <x v="19"/>
            <x v="21"/>
          </reference>
          <reference field="4" count="5" selected="0">
            <x v="0"/>
            <x v="1"/>
            <x v="2"/>
            <x v="3"/>
            <x v="4"/>
          </reference>
        </references>
      </pivotArea>
    </format>
    <format dxfId="297">
      <pivotArea dataOnly="0" labelOnly="1" outline="0" fieldPosition="0">
        <references count="1">
          <reference field="4294967294" count="8"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296">
      <pivotArea outline="0" collapsedLevelsAreSubtotals="1" fieldPosition="0"/>
    </format>
    <format dxfId="295">
      <pivotArea dataOnly="0" labelOnly="1" outline="0" fieldPosition="0">
        <references count="1">
          <reference field="4294967294" count="2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294">
      <pivotArea field="12" type="button" dataOnly="0" labelOnly="1" outline="0" axis="axisRow" fieldPosition="4"/>
    </format>
    <format dxfId="293">
      <pivotArea field="12" type="button" dataOnly="0" labelOnly="1" outline="0" axis="axisRow" fieldPosition="4"/>
    </format>
    <format dxfId="292">
      <pivotArea field="3" type="button" dataOnly="0" labelOnly="1" outline="0" axis="axisRow" fieldPosition="7"/>
    </format>
    <format dxfId="291">
      <pivotArea field="7" type="button" dataOnly="0" labelOnly="1" outline="0" axis="axisRow" fieldPosition="5"/>
    </format>
    <format dxfId="290">
      <pivotArea dataOnly="0" labelOnly="1" outline="0" fieldPosition="0">
        <references count="1">
          <reference field="4294967294" count="6">
            <x v="1"/>
            <x v="2"/>
            <x v="3"/>
            <x v="4"/>
            <x v="5"/>
            <x v="6"/>
          </reference>
        </references>
      </pivotArea>
    </format>
    <format dxfId="289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288">
      <pivotArea dataOnly="0" labelOnly="1" outline="0" fieldPosition="0">
        <references count="1">
          <reference field="4294967294" count="6">
            <x v="13"/>
            <x v="14"/>
            <x v="15"/>
            <x v="16"/>
            <x v="17"/>
            <x v="18"/>
          </reference>
        </references>
      </pivotArea>
    </format>
    <format dxfId="28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8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81">
      <pivotArea field="3" type="button" dataOnly="0" labelOnly="1" outline="0" axis="axisRow" fieldPosition="7"/>
    </format>
    <format dxfId="280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279">
      <pivotArea outline="0" collapsedLevelsAreSubtotals="1" fieldPosition="0">
        <references count="1">
          <reference field="4294967294" count="1" selected="0">
            <x v="12"/>
          </reference>
        </references>
      </pivotArea>
    </format>
    <format dxfId="278">
      <pivotArea outline="0" collapsedLevelsAreSubtotals="1" fieldPosition="0">
        <references count="1">
          <reference field="4294967294" count="1" selected="0">
            <x v="18"/>
          </reference>
        </references>
      </pivotArea>
    </format>
    <format dxfId="277">
      <pivotArea field="1" type="button" dataOnly="0" labelOnly="1" outline="0" axis="axisRow" fieldPosition="2"/>
    </format>
    <format dxfId="276">
      <pivotArea field="2" type="button" dataOnly="0" labelOnly="1" outline="0" axis="axisRow" fieldPosition="3"/>
    </format>
    <format dxfId="275">
      <pivotArea field="2" type="button" dataOnly="0" labelOnly="1" outline="0" axis="axisRow" fieldPosition="3"/>
    </format>
    <format dxfId="274">
      <pivotArea field="1" type="button" dataOnly="0" labelOnly="1" outline="0" axis="axisRow" fieldPosition="2"/>
    </format>
    <format dxfId="273">
      <pivotArea field="3" type="button" dataOnly="0" labelOnly="1" outline="0" axis="axisRow" fieldPosition="7"/>
    </format>
    <format dxfId="272">
      <pivotArea field="3" type="button" dataOnly="0" labelOnly="1" outline="0" axis="axisRow" fieldPosition="7"/>
    </format>
    <format dxfId="271">
      <pivotArea field="7" type="button" dataOnly="0" labelOnly="1" outline="0" axis="axisRow" fieldPosition="5"/>
    </format>
    <format dxfId="270">
      <pivotArea field="7" type="button" dataOnly="0" labelOnly="1" outline="0" axis="axisRow" fieldPosition="5"/>
    </format>
    <format dxfId="269">
      <pivotArea type="topRight" dataOnly="0" labelOnly="1" outline="0" fieldPosition="0"/>
    </format>
    <format dxfId="268">
      <pivotArea dataOnly="0" labelOnly="1" outline="0" fieldPosition="0">
        <references count="1">
          <reference field="4294967294" count="2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</reference>
        </references>
      </pivotArea>
    </format>
    <format dxfId="267">
      <pivotArea field="-2" type="button" dataOnly="0" labelOnly="1" outline="0" axis="axisCol" fieldPosition="0"/>
    </format>
    <format dxfId="266">
      <pivotArea type="topRight" dataOnly="0" labelOnly="1" outline="0" fieldPosition="0"/>
    </format>
    <format dxfId="265">
      <pivotArea type="topRight" dataOnly="0" labelOnly="1" outline="0" offset="S1:U1" fieldPosition="0"/>
    </format>
    <format dxfId="264">
      <pivotArea dataOnly="0" labelOnly="1" outline="0" fieldPosition="0">
        <references count="3">
          <reference field="0" count="1" selected="0">
            <x v="31"/>
          </reference>
          <reference field="1" count="1">
            <x v="16"/>
          </reference>
          <reference field="4" count="1" selected="0">
            <x v="1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4"/>
          </reference>
          <reference field="1" count="1">
            <x v="2"/>
          </reference>
          <reference field="4" count="1" selected="0">
            <x v="1"/>
          </reference>
        </references>
      </pivotArea>
    </format>
    <format dxfId="262">
      <pivotArea dataOnly="0" labelOnly="1" outline="0" fieldPosition="0">
        <references count="3">
          <reference field="0" count="1" selected="0">
            <x v="34"/>
          </reference>
          <reference field="1" count="1">
            <x v="8"/>
          </reference>
          <reference field="4" count="1" selected="0">
            <x v="1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17"/>
          </reference>
          <reference field="1" count="1">
            <x v="6"/>
          </reference>
          <reference field="4" count="1" selected="0">
            <x v="1"/>
          </reference>
        </references>
      </pivotArea>
    </format>
    <format dxfId="260">
      <pivotArea dataOnly="0" labelOnly="1" outline="0" fieldPosition="0">
        <references count="3">
          <reference field="0" count="1" selected="0">
            <x v="38"/>
          </reference>
          <reference field="1" count="1">
            <x v="19"/>
          </reference>
          <reference field="4" count="1" selected="0">
            <x v="1"/>
          </reference>
        </references>
      </pivotArea>
    </format>
    <format dxfId="259">
      <pivotArea dataOnly="0" labelOnly="1" outline="0" fieldPosition="0">
        <references count="3">
          <reference field="0" count="1" selected="0">
            <x v="14"/>
          </reference>
          <reference field="1" count="1">
            <x v="5"/>
          </reference>
          <reference field="4" count="1" selected="0">
            <x v="2"/>
          </reference>
        </references>
      </pivotArea>
    </format>
    <format dxfId="258">
      <pivotArea dataOnly="0" labelOnly="1" outline="0" fieldPosition="0">
        <references count="3">
          <reference field="0" count="1" selected="0">
            <x v="33"/>
          </reference>
          <reference field="1" count="1">
            <x v="17"/>
          </reference>
          <reference field="4" count="1" selected="0">
            <x v="2"/>
          </reference>
        </references>
      </pivotArea>
    </format>
    <format dxfId="257">
      <pivotArea dataOnly="0" labelOnly="1" outline="0" fieldPosition="0">
        <references count="3">
          <reference field="0" count="1" selected="0">
            <x v="40"/>
          </reference>
          <reference field="1" count="1">
            <x v="10"/>
          </reference>
          <reference field="4" count="1" selected="0">
            <x v="2"/>
          </reference>
        </references>
      </pivotArea>
    </format>
    <format dxfId="256">
      <pivotArea dataOnly="0" labelOnly="1" outline="0" fieldPosition="0">
        <references count="3">
          <reference field="0" count="1" selected="0">
            <x v="20"/>
          </reference>
          <reference field="1" count="1">
            <x v="9"/>
          </reference>
          <reference field="4" count="1" selected="0">
            <x v="2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3"/>
          </reference>
          <reference field="1" count="1">
            <x v="2"/>
          </reference>
          <reference field="4" count="1" selected="0">
            <x v="2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28"/>
          </reference>
          <reference field="1" count="1">
            <x v="14"/>
          </reference>
          <reference field="4" count="1" selected="0">
            <x v="2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43"/>
          </reference>
          <reference field="1" count="1">
            <x v="20"/>
          </reference>
          <reference field="4" count="1" selected="0">
            <x v="2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6"/>
          </reference>
          <reference field="1" count="1">
            <x v="3"/>
          </reference>
          <reference field="4" count="1" selected="0">
            <x v="2"/>
          </reference>
        </references>
      </pivotArea>
    </format>
    <format dxfId="251">
      <pivotArea dataOnly="0" labelOnly="1" outline="0" fieldPosition="0">
        <references count="3">
          <reference field="0" count="1" selected="0">
            <x v="27"/>
          </reference>
          <reference field="1" count="1">
            <x v="13"/>
          </reference>
          <reference field="4" count="1" selected="0">
            <x v="2"/>
          </reference>
        </references>
      </pivotArea>
    </format>
    <format dxfId="250">
      <pivotArea dataOnly="0" labelOnly="1" outline="0" fieldPosition="0">
        <references count="3">
          <reference field="0" count="1" selected="0">
            <x v="23"/>
          </reference>
          <reference field="1" count="1">
            <x v="11"/>
          </reference>
          <reference field="4" count="1" selected="0">
            <x v="2"/>
          </reference>
        </references>
      </pivotArea>
    </format>
    <format dxfId="249">
      <pivotArea dataOnly="0" labelOnly="1" outline="0" fieldPosition="0">
        <references count="3">
          <reference field="0" count="1" selected="0">
            <x v="22"/>
          </reference>
          <reference field="1" count="1">
            <x v="10"/>
          </reference>
          <reference field="4" count="1" selected="0">
            <x v="2"/>
          </reference>
        </references>
      </pivotArea>
    </format>
    <format dxfId="248">
      <pivotArea dataOnly="0" labelOnly="1" outline="0" fieldPosition="0">
        <references count="3">
          <reference field="0" count="1" selected="0">
            <x v="46"/>
          </reference>
          <reference field="1" count="1">
            <x v="21"/>
          </reference>
          <reference field="4" count="1" selected="0">
            <x v="2"/>
          </reference>
        </references>
      </pivotArea>
    </format>
    <format dxfId="247">
      <pivotArea dataOnly="0" labelOnly="1" outline="0" fieldPosition="0">
        <references count="3">
          <reference field="0" count="1" selected="0">
            <x v="39"/>
          </reference>
          <reference field="1" count="1">
            <x v="10"/>
          </reference>
          <reference field="4" count="1" selected="0">
            <x v="3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25"/>
          </reference>
          <reference field="1" count="1">
            <x v="12"/>
          </reference>
          <reference field="4" count="1" selected="0">
            <x v="3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36"/>
          </reference>
          <reference field="1" count="1">
            <x v="18"/>
          </reference>
          <reference field="4" count="1" selected="0">
            <x v="3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0"/>
          </reference>
          <reference field="1" count="1">
            <x v="0"/>
          </reference>
          <reference field="4" count="1" selected="0">
            <x v="3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19"/>
          </reference>
          <reference field="1" count="1">
            <x v="8"/>
          </reference>
          <reference field="4" count="1" selected="0">
            <x v="3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8"/>
          </reference>
          <reference field="1" count="1">
            <x v="4"/>
          </reference>
          <reference field="4" count="1" selected="0">
            <x v="3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35"/>
          </reference>
          <reference field="1" count="1">
            <x v="8"/>
          </reference>
          <reference field="4" count="1" selected="0">
            <x v="3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18"/>
          </reference>
          <reference field="1" count="1">
            <x v="7"/>
          </reference>
          <reference field="4" count="1" selected="0">
            <x v="4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29"/>
          </reference>
          <reference field="1" count="1">
            <x v="15"/>
          </reference>
          <reference field="4" count="1" selected="0">
            <x v="4"/>
          </reference>
        </references>
      </pivotArea>
    </format>
    <format dxfId="238">
      <pivotArea dataOnly="0" labelOnly="1" outline="0" fieldPosition="0">
        <references count="3">
          <reference field="0" count="1" selected="0">
            <x v="7"/>
          </reference>
          <reference field="1" count="1">
            <x v="4"/>
          </reference>
          <reference field="4" count="1" selected="0">
            <x v="4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1"/>
          </reference>
          <reference field="1" count="1">
            <x v="1"/>
          </reference>
          <reference field="4" count="1" selected="0">
            <x v="4"/>
          </reference>
        </references>
      </pivotArea>
    </format>
    <format dxfId="236">
      <pivotArea dataOnly="0" labelOnly="1" outline="0" fieldPosition="0">
        <references count="1">
          <reference field="4294967294" count="1">
            <x v="20"/>
          </reference>
        </references>
      </pivotArea>
    </format>
    <format dxfId="235">
      <pivotArea dataOnly="0" labelOnly="1" outline="0" fieldPosition="0">
        <references count="1">
          <reference field="4294967294" count="1">
            <x v="20"/>
          </reference>
        </references>
      </pivotArea>
    </format>
    <format dxfId="234">
      <pivotArea dataOnly="0" labelOnly="1" outline="0" fieldPosition="0">
        <references count="9">
          <reference field="0" count="1" selected="0">
            <x v="32"/>
          </reference>
          <reference field="1" count="1" selected="0">
            <x v="16"/>
          </reference>
          <reference field="2" count="1" selected="0">
            <x v="19"/>
          </reference>
          <reference field="3" count="1" selected="0">
            <x v="8"/>
          </reference>
          <reference field="4" count="1" selected="0">
            <x v="1"/>
          </reference>
          <reference field="7" count="1" selected="0">
            <x v="6"/>
          </reference>
          <reference field="9" count="1" selected="0">
            <x v="6"/>
          </reference>
          <reference field="12" count="1" selected="0">
            <x v="0"/>
          </reference>
          <reference field="13" count="0"/>
        </references>
      </pivotArea>
    </format>
    <format dxfId="233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2"/>
          </reference>
          <reference field="2" count="1" selected="0">
            <x v="7"/>
          </reference>
          <reference field="3" count="1" selected="0">
            <x v="1"/>
          </reference>
          <reference field="4" count="1" selected="0">
            <x v="1"/>
          </reference>
          <reference field="7" count="1" selected="0">
            <x v="0"/>
          </reference>
          <reference field="9" count="1" selected="0">
            <x v="2"/>
          </reference>
          <reference field="12" count="1" selected="0">
            <x v="0"/>
          </reference>
          <reference field="13" count="0"/>
        </references>
      </pivotArea>
    </format>
    <format dxfId="232">
      <pivotArea dataOnly="0" labelOnly="1" outline="0" fieldPosition="0">
        <references count="9">
          <reference field="0" count="1" selected="0">
            <x v="38"/>
          </reference>
          <reference field="1" count="1" selected="0">
            <x v="19"/>
          </reference>
          <reference field="2" count="1" selected="0">
            <x v="23"/>
          </reference>
          <reference field="3" count="1" selected="0">
            <x v="3"/>
          </reference>
          <reference field="4" count="1" selected="0">
            <x v="1"/>
          </reference>
          <reference field="7" count="1" selected="0">
            <x v="6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231">
      <pivotArea dataOnly="0" labelOnly="1" outline="0" fieldPosition="0">
        <references count="9">
          <reference field="0" count="1" selected="0">
            <x v="31"/>
          </reference>
          <reference field="1" count="1" selected="0">
            <x v="16"/>
          </reference>
          <reference field="2" count="1" selected="0">
            <x v="18"/>
          </reference>
          <reference field="3" count="1" selected="0">
            <x v="8"/>
          </reference>
          <reference field="4" count="1" selected="0">
            <x v="1"/>
          </reference>
          <reference field="7" count="1" selected="0">
            <x v="6"/>
          </reference>
          <reference field="9" count="1" selected="0">
            <x v="5"/>
          </reference>
          <reference field="12" count="1" selected="0">
            <x v="0"/>
          </reference>
          <reference field="13" count="0"/>
        </references>
      </pivotArea>
    </format>
    <format dxfId="230">
      <pivotArea dataOnly="0" labelOnly="1" outline="0" fieldPosition="0">
        <references count="9">
          <reference field="0" count="1" selected="0">
            <x v="17"/>
          </reference>
          <reference field="1" count="1" selected="0">
            <x v="6"/>
          </reference>
          <reference field="2" count="1" selected="0">
            <x v="2"/>
          </reference>
          <reference field="3" count="1" selected="0">
            <x v="0"/>
          </reference>
          <reference field="4" count="1" selected="0">
            <x v="1"/>
          </reference>
          <reference field="7" count="1" selected="0">
            <x v="3"/>
          </reference>
          <reference field="9" count="1" selected="0">
            <x v="5"/>
          </reference>
          <reference field="12" count="1" selected="0">
            <x v="0"/>
          </reference>
          <reference field="13" count="0"/>
        </references>
      </pivotArea>
    </format>
    <format dxfId="229">
      <pivotArea dataOnly="0" labelOnly="1" outline="0" fieldPosition="0">
        <references count="9">
          <reference field="0" count="1" selected="0">
            <x v="6"/>
          </reference>
          <reference field="1" count="1" selected="0">
            <x v="3"/>
          </reference>
          <reference field="2" count="1" selected="0">
            <x v="9"/>
          </reference>
          <reference field="3" count="1" selected="0">
            <x v="1"/>
          </reference>
          <reference field="4" count="1" selected="0">
            <x v="2"/>
          </reference>
          <reference field="7" count="1" selected="0">
            <x v="5"/>
          </reference>
          <reference field="9" count="1" selected="0">
            <x v="0"/>
          </reference>
          <reference field="12" count="1" selected="0">
            <x v="1"/>
          </reference>
          <reference field="13" count="0"/>
        </references>
      </pivotArea>
    </format>
    <format dxfId="228">
      <pivotArea dataOnly="0" labelOnly="1" outline="0" fieldPosition="0">
        <references count="9">
          <reference field="0" count="1" selected="0">
            <x v="33"/>
          </reference>
          <reference field="1" count="1" selected="0">
            <x v="17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7" count="1" selected="0">
            <x v="2"/>
          </reference>
          <reference field="9" count="1" selected="0">
            <x v="4"/>
          </reference>
          <reference field="12" count="1" selected="0">
            <x v="0"/>
          </reference>
          <reference field="13" count="0"/>
        </references>
      </pivotArea>
    </format>
    <format dxfId="227">
      <pivotArea dataOnly="0" labelOnly="1" outline="0" fieldPosition="0">
        <references count="9">
          <reference field="0" count="1" selected="0">
            <x v="14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4"/>
          </reference>
          <reference field="4" count="1" selected="0">
            <x v="2"/>
          </reference>
          <reference field="7" count="1" selected="0">
            <x v="0"/>
          </reference>
          <reference field="9" count="1" selected="0">
            <x v="2"/>
          </reference>
          <reference field="12" count="1" selected="0">
            <x v="0"/>
          </reference>
          <reference field="13" count="0"/>
        </references>
      </pivotArea>
    </format>
    <format dxfId="226">
      <pivotArea dataOnly="0" labelOnly="1" outline="0" fieldPosition="0">
        <references count="9">
          <reference field="0" count="1" selected="0">
            <x v="40"/>
          </reference>
          <reference field="1" count="1" selected="0">
            <x v="10"/>
          </reference>
          <reference field="2" count="1" selected="0">
            <x v="25"/>
          </reference>
          <reference field="3" count="1" selected="0">
            <x v="10"/>
          </reference>
          <reference field="4" count="1" selected="0">
            <x v="2"/>
          </reference>
          <reference field="7" count="1" selected="0">
            <x v="3"/>
          </reference>
          <reference field="9" count="1" selected="0">
            <x v="0"/>
          </reference>
          <reference field="12" count="1" selected="0">
            <x v="1"/>
          </reference>
          <reference field="13" count="0"/>
        </references>
      </pivotArea>
    </format>
    <format dxfId="225">
      <pivotArea dataOnly="0" labelOnly="1" outline="0" fieldPosition="0">
        <references count="9">
          <reference field="0" count="1" selected="0">
            <x v="23"/>
          </reference>
          <reference field="1" count="1" selected="0">
            <x v="11"/>
          </reference>
          <reference field="2" count="1" selected="0">
            <x v="13"/>
          </reference>
          <reference field="3" count="1" selected="0">
            <x v="4"/>
          </reference>
          <reference field="4" count="1" selected="0">
            <x v="2"/>
          </reference>
          <reference field="7" count="1" selected="0">
            <x v="1"/>
          </reference>
          <reference field="9" count="1" selected="0">
            <x v="3"/>
          </reference>
          <reference field="12" count="1" selected="0">
            <x v="0"/>
          </reference>
          <reference field="13" count="0"/>
        </references>
      </pivotArea>
    </format>
    <format dxfId="224">
      <pivotArea dataOnly="0" labelOnly="1" outline="0" fieldPosition="0">
        <references count="9">
          <reference field="0" count="1" selected="0">
            <x v="43"/>
          </reference>
          <reference field="1" count="1" selected="0">
            <x v="20"/>
          </reference>
          <reference field="2" count="1" selected="0">
            <x v="27"/>
          </reference>
          <reference field="3" count="1" selected="0">
            <x v="0"/>
          </reference>
          <reference field="4" count="1" selected="0">
            <x v="2"/>
          </reference>
          <reference field="7" count="1" selected="0">
            <x v="3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223">
      <pivotArea dataOnly="0" labelOnly="1" outline="0" fieldPosition="0">
        <references count="9">
          <reference field="0" count="1" selected="0">
            <x v="27"/>
          </reference>
          <reference field="1" count="1" selected="0">
            <x v="13"/>
          </reference>
          <reference field="2" count="1" selected="0">
            <x v="16"/>
          </reference>
          <reference field="3" count="1" selected="0">
            <x v="6"/>
          </reference>
          <reference field="4" count="1" selected="0">
            <x v="2"/>
          </reference>
          <reference field="7" count="1" selected="0">
            <x v="6"/>
          </reference>
          <reference field="9" count="1" selected="0">
            <x v="6"/>
          </reference>
          <reference field="12" count="1" selected="0">
            <x v="0"/>
          </reference>
          <reference field="13" count="0"/>
        </references>
      </pivotArea>
    </format>
    <format dxfId="222">
      <pivotArea dataOnly="0" labelOnly="1" outline="0" fieldPosition="0">
        <references count="9">
          <reference field="0" count="1" selected="0">
            <x v="46"/>
          </reference>
          <reference field="1" count="1" selected="0">
            <x v="21"/>
          </reference>
          <reference field="2" count="1" selected="0">
            <x v="6"/>
          </reference>
          <reference field="3" count="1" selected="0">
            <x v="6"/>
          </reference>
          <reference field="4" count="1" selected="0">
            <x v="2"/>
          </reference>
          <reference field="7" count="1" selected="0">
            <x v="1"/>
          </reference>
          <reference field="9" count="1" selected="0">
            <x v="3"/>
          </reference>
          <reference field="12" count="1" selected="0">
            <x v="0"/>
          </reference>
          <reference field="13" count="0"/>
        </references>
      </pivotArea>
    </format>
    <format dxfId="221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"/>
          </reference>
          <reference field="4" count="1" selected="0">
            <x v="2"/>
          </reference>
          <reference field="7" count="1" selected="0">
            <x v="0"/>
          </reference>
          <reference field="9" count="1" selected="0">
            <x v="2"/>
          </reference>
          <reference field="12" count="1" selected="0">
            <x v="0"/>
          </reference>
          <reference field="13" count="0"/>
        </references>
      </pivotArea>
    </format>
    <format dxfId="220">
      <pivotArea dataOnly="0" labelOnly="1" outline="0" fieldPosition="0">
        <references count="9">
          <reference field="0" count="1" selected="0">
            <x v="20"/>
          </reference>
          <reference field="1" count="1" selected="0">
            <x v="9"/>
          </reference>
          <reference field="2" count="1" selected="0">
            <x v="12"/>
          </reference>
          <reference field="3" count="1" selected="0">
            <x v="2"/>
          </reference>
          <reference field="4" count="1" selected="0">
            <x v="2"/>
          </reference>
          <reference field="7" count="1" selected="0">
            <x v="1"/>
          </reference>
          <reference field="9" count="1" selected="0">
            <x v="3"/>
          </reference>
          <reference field="12" count="1" selected="0">
            <x v="0"/>
          </reference>
          <reference field="13" count="0"/>
        </references>
      </pivotArea>
    </format>
    <format dxfId="219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7" count="1" selected="0">
            <x v="2"/>
          </reference>
          <reference field="9" count="1" selected="0">
            <x v="4"/>
          </reference>
          <reference field="12" count="1" selected="0">
            <x v="0"/>
          </reference>
          <reference field="13" count="0"/>
        </references>
      </pivotArea>
    </format>
    <format dxfId="218">
      <pivotArea dataOnly="0" labelOnly="1" outline="0" fieldPosition="0">
        <references count="9">
          <reference field="0" count="1" selected="0">
            <x v="36"/>
          </reference>
          <reference field="1" count="1" selected="0">
            <x v="18"/>
          </reference>
          <reference field="2" count="1" selected="0">
            <x v="22"/>
          </reference>
          <reference field="3" count="1" selected="0">
            <x v="9"/>
          </reference>
          <reference field="4" count="1" selected="0">
            <x v="3"/>
          </reference>
          <reference field="7" count="1" selected="0">
            <x v="3"/>
          </reference>
          <reference field="9" count="1" selected="0">
            <x v="7"/>
          </reference>
          <reference field="12" count="1" selected="0">
            <x v="0"/>
          </reference>
          <reference field="13" count="0"/>
        </references>
      </pivotArea>
    </format>
    <format dxfId="217">
      <pivotArea dataOnly="0" labelOnly="1" outline="0" fieldPosition="0">
        <references count="9">
          <reference field="0" count="1" selected="0">
            <x v="39"/>
          </reference>
          <reference field="1" count="1" selected="0">
            <x v="10"/>
          </reference>
          <reference field="2" count="1" selected="0">
            <x v="24"/>
          </reference>
          <reference field="3" count="1" selected="0">
            <x v="10"/>
          </reference>
          <reference field="4" count="1" selected="0">
            <x v="3"/>
          </reference>
          <reference field="7" count="1" selected="0">
            <x v="3"/>
          </reference>
          <reference field="9" count="1" selected="0">
            <x v="8"/>
          </reference>
          <reference field="12" count="1" selected="0">
            <x v="2"/>
          </reference>
          <reference field="13" count="0"/>
        </references>
      </pivotArea>
    </format>
    <format dxfId="216">
      <pivotArea dataOnly="0" labelOnly="1" outline="0" fieldPosition="0">
        <references count="9">
          <reference field="0" count="1" selected="0">
            <x v="8"/>
          </reference>
          <reference field="1" count="1" selected="0">
            <x v="4"/>
          </reference>
          <reference field="2" count="1" selected="0">
            <x v="11"/>
          </reference>
          <reference field="3" count="1" selected="0">
            <x v="2"/>
          </reference>
          <reference field="4" count="1" selected="0">
            <x v="3"/>
          </reference>
          <reference field="7" count="1" selected="0">
            <x v="1"/>
          </reference>
          <reference field="9" count="1" selected="0">
            <x v="0"/>
          </reference>
          <reference field="12" count="1" selected="0">
            <x v="2"/>
          </reference>
          <reference field="13" count="0"/>
        </references>
      </pivotArea>
    </format>
    <format dxfId="215">
      <pivotArea dataOnly="0" labelOnly="1" outline="0" fieldPosition="0">
        <references count="9">
          <reference field="0" count="1" selected="0">
            <x v="18"/>
          </reference>
          <reference field="1" count="1" selected="0">
            <x v="7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4"/>
          </reference>
          <reference field="7" count="1" selected="0">
            <x v="1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214">
      <pivotArea dataOnly="0" labelOnly="1" outline="0" fieldPosition="0">
        <references count="9">
          <reference field="0" count="1" selected="0">
            <x v="29"/>
          </reference>
          <reference field="1" count="1" selected="0">
            <x v="15"/>
          </reference>
          <reference field="2" count="1" selected="0">
            <x v="17"/>
          </reference>
          <reference field="3" count="1" selected="0">
            <x v="6"/>
          </reference>
          <reference field="4" count="1" selected="0">
            <x v="4"/>
          </reference>
          <reference field="7" count="1" selected="0">
            <x v="3"/>
          </reference>
          <reference field="9" count="1" selected="0">
            <x v="0"/>
          </reference>
          <reference field="12" count="1" selected="0">
            <x v="2"/>
          </reference>
          <reference field="13" count="0"/>
        </references>
      </pivotArea>
    </format>
    <format dxfId="213">
      <pivotArea dataOnly="0" labelOnly="1" outline="0" fieldPosition="0">
        <references count="9">
          <reference field="0" count="1" selected="0">
            <x v="7"/>
          </reference>
          <reference field="1" count="1" selected="0">
            <x v="4"/>
          </reference>
          <reference field="2" count="1" selected="0">
            <x v="10"/>
          </reference>
          <reference field="3" count="1" selected="0">
            <x v="2"/>
          </reference>
          <reference field="4" count="1" selected="0">
            <x v="4"/>
          </reference>
          <reference field="7" count="1" selected="0">
            <x v="6"/>
          </reference>
          <reference field="9" count="1" selected="0">
            <x v="6"/>
          </reference>
          <reference field="12" count="1" selected="0">
            <x v="0"/>
          </reference>
          <reference field="13" count="0"/>
        </references>
      </pivotArea>
    </format>
    <format dxfId="21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2" count="1" selected="0">
            <x v="4"/>
          </reference>
          <reference field="3" count="1" selected="0">
            <x v="2"/>
          </reference>
          <reference field="4" count="1" selected="0">
            <x v="4"/>
          </reference>
          <reference field="7" count="1" selected="0">
            <x v="3"/>
          </reference>
          <reference field="9" count="1" selected="0">
            <x v="1"/>
          </reference>
          <reference field="12" count="1" selected="0">
            <x v="0"/>
          </reference>
          <reference field="13" count="0"/>
        </references>
      </pivotArea>
    </format>
    <format dxfId="211">
      <pivotArea dataOnly="0" labelOnly="1" outline="0" fieldPosition="0">
        <references count="3">
          <reference field="0" count="1" selected="0">
            <x v="33"/>
          </reference>
          <reference field="1" count="1">
            <x v="43"/>
          </reference>
          <reference field="4" count="1" selected="0">
            <x v="5"/>
          </reference>
        </references>
      </pivotArea>
    </format>
    <format dxfId="210">
      <pivotArea dataOnly="0" labelOnly="1" outline="0" fieldPosition="0">
        <references count="3">
          <reference field="0" count="1" selected="0">
            <x v="23"/>
          </reference>
          <reference field="1" count="1">
            <x v="8"/>
          </reference>
          <reference field="4" count="1" selected="0">
            <x v="5"/>
          </reference>
        </references>
      </pivotArea>
    </format>
    <format dxfId="209">
      <pivotArea dataOnly="0" labelOnly="1" outline="0" fieldPosition="0">
        <references count="3">
          <reference field="0" count="1" selected="0">
            <x v="56"/>
          </reference>
          <reference field="1" count="1">
            <x v="0"/>
          </reference>
          <reference field="4" count="1" selected="0">
            <x v="5"/>
          </reference>
        </references>
      </pivotArea>
    </format>
    <format dxfId="208">
      <pivotArea dataOnly="0" labelOnly="1" outline="0" fieldPosition="0">
        <references count="3">
          <reference field="0" count="1" selected="0">
            <x v="55"/>
          </reference>
          <reference field="1" count="1">
            <x v="14"/>
          </reference>
          <reference field="4" count="1" selected="0">
            <x v="5"/>
          </reference>
        </references>
      </pivotArea>
    </format>
    <format dxfId="207">
      <pivotArea dataOnly="0" labelOnly="1" outline="0" fieldPosition="0">
        <references count="3">
          <reference field="0" count="1" selected="0">
            <x v="14"/>
          </reference>
          <reference field="1" count="1">
            <x v="32"/>
          </reference>
          <reference field="4" count="1" selected="0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eau croisé dynamique3" cacheId="1" applyNumberFormats="0" applyBorderFormats="0" applyFontFormats="0" applyPatternFormats="0" applyAlignmentFormats="0" applyWidthHeightFormats="1" dataCaption="Valeurs" showMissing="0" updatedVersion="5" minRefreshableVersion="3" showDrill="0" rowGrandTotals="0" colGrandTotals="0" itemPrintTitles="1" createdVersion="4" indent="0" outline="1" outlineData="1" multipleFieldFilters="0" rowHeaderCaption="Dossard">
  <location ref="A11:N13" firstHeaderRow="1" firstDataRow="2" firstDataCol="1" rowPageCount="1" colPageCount="1"/>
  <pivotFields count="25">
    <pivotField outline="0" showAll="0" defaultSubtotal="0">
      <items count="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8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m="1" x="96"/>
        <item x="69"/>
        <item x="70"/>
        <item x="71"/>
        <item x="72"/>
        <item x="73"/>
        <item x="74"/>
        <item x="75"/>
        <item x="76"/>
        <item x="77"/>
        <item x="78"/>
        <item x="79"/>
        <item m="1" x="106"/>
        <item m="1" x="89"/>
        <item m="1" x="141"/>
        <item m="1" x="125"/>
        <item m="1" x="108"/>
        <item m="1" x="91"/>
        <item m="1" x="144"/>
        <item m="1" x="128"/>
        <item m="1" x="94"/>
        <item m="1" x="111"/>
        <item m="1" x="147"/>
        <item m="1" x="130"/>
        <item m="1" x="114"/>
        <item m="1" x="97"/>
        <item m="1" x="81"/>
        <item m="1" x="133"/>
        <item m="1" x="117"/>
        <item m="1" x="100"/>
        <item m="1" x="84"/>
        <item m="1" x="136"/>
        <item m="1" x="120"/>
        <item m="1" x="103"/>
        <item m="1" x="86"/>
        <item m="1" x="139"/>
        <item m="1" x="123"/>
        <item m="1" x="142"/>
        <item m="1" x="126"/>
        <item m="1" x="109"/>
        <item m="1" x="92"/>
        <item m="1" x="145"/>
        <item m="1" x="112"/>
        <item m="1" x="95"/>
        <item m="1" x="132"/>
        <item m="1" x="116"/>
        <item m="1" x="99"/>
        <item m="1" x="83"/>
        <item m="1" x="135"/>
        <item m="1" x="119"/>
        <item m="1" x="102"/>
        <item m="1" x="85"/>
        <item m="1" x="138"/>
        <item m="1" x="122"/>
        <item m="1" x="105"/>
        <item m="1" x="131"/>
        <item m="1" x="88"/>
        <item m="1" x="115"/>
        <item m="1" x="98"/>
        <item m="1" x="124"/>
        <item m="1" x="82"/>
        <item m="1" x="107"/>
        <item m="1" x="134"/>
        <item m="1" x="90"/>
        <item m="1" x="118"/>
        <item m="1" x="143"/>
        <item m="1" x="101"/>
        <item m="1" x="127"/>
        <item m="1" x="110"/>
        <item m="1" x="137"/>
        <item m="1" x="93"/>
        <item m="1" x="121"/>
        <item m="1" x="146"/>
        <item m="1" x="104"/>
        <item m="1" x="129"/>
        <item m="1" x="87"/>
        <item m="1" x="113"/>
        <item m="1" x="140"/>
      </items>
    </pivotField>
    <pivotField outline="0" showAll="0" defaultSubtotal="0">
      <items count="194">
        <item m="1" x="191"/>
        <item m="1" x="125"/>
        <item x="24"/>
        <item m="1" x="163"/>
        <item m="1" x="113"/>
        <item m="1" x="151"/>
        <item m="1" x="94"/>
        <item m="1" x="149"/>
        <item m="1" x="140"/>
        <item m="1" x="173"/>
        <item m="1" x="155"/>
        <item m="1" x="88"/>
        <item m="1" x="138"/>
        <item m="1" x="141"/>
        <item m="1" x="93"/>
        <item m="1" x="127"/>
        <item m="1" x="190"/>
        <item m="1" x="160"/>
        <item m="1" x="116"/>
        <item m="1" x="126"/>
        <item m="1" x="82"/>
        <item m="1" x="77"/>
        <item m="1" x="89"/>
        <item m="1" x="120"/>
        <item m="1" x="184"/>
        <item m="1" x="111"/>
        <item x="71"/>
        <item m="1" x="168"/>
        <item m="1" x="150"/>
        <item m="1" x="100"/>
        <item m="1" x="104"/>
        <item m="1" x="81"/>
        <item m="1" x="95"/>
        <item m="1" x="137"/>
        <item m="1" x="109"/>
        <item m="1" x="193"/>
        <item m="1" x="96"/>
        <item m="1" x="118"/>
        <item m="1" x="170"/>
        <item m="1" x="161"/>
        <item m="1" x="182"/>
        <item m="1" x="107"/>
        <item m="1" x="103"/>
        <item m="1" x="134"/>
        <item m="1" x="169"/>
        <item m="1" x="176"/>
        <item m="1" x="172"/>
        <item m="1" x="167"/>
        <item m="1" x="87"/>
        <item m="1" x="91"/>
        <item m="1" x="98"/>
        <item m="1" x="180"/>
        <item m="1" x="90"/>
        <item m="1" x="108"/>
        <item m="1" x="156"/>
        <item m="1" x="124"/>
        <item m="1" x="83"/>
        <item m="1" x="181"/>
        <item m="1" x="159"/>
        <item m="1" x="80"/>
        <item m="1" x="85"/>
        <item m="1" x="192"/>
        <item m="1" x="171"/>
        <item m="1" x="178"/>
        <item m="1" x="123"/>
        <item m="1" x="129"/>
        <item m="1" x="136"/>
        <item m="1" x="144"/>
        <item m="1" x="135"/>
        <item m="1" x="128"/>
        <item m="1" x="97"/>
        <item m="1" x="174"/>
        <item m="1" x="175"/>
        <item m="1" x="183"/>
        <item m="1" x="130"/>
        <item m="1" x="143"/>
        <item m="1" x="142"/>
        <item m="1" x="179"/>
        <item m="1" x="72"/>
        <item m="1" x="99"/>
        <item m="1" x="185"/>
        <item m="1" x="153"/>
        <item m="1" x="177"/>
        <item m="1" x="162"/>
        <item m="1" x="147"/>
        <item m="1" x="145"/>
        <item m="1" x="122"/>
        <item m="1" x="189"/>
        <item m="1" x="106"/>
        <item m="1" x="117"/>
        <item m="1" x="114"/>
        <item m="1" x="164"/>
        <item m="1" x="101"/>
        <item m="1" x="166"/>
        <item m="1" x="110"/>
        <item m="1" x="119"/>
        <item m="1" x="84"/>
        <item m="1" x="146"/>
        <item m="1" x="148"/>
        <item x="49"/>
        <item x="19"/>
        <item m="1" x="102"/>
        <item x="23"/>
        <item m="1" x="131"/>
        <item x="25"/>
        <item x="18"/>
        <item m="1" x="79"/>
        <item m="1" x="154"/>
        <item m="1" x="157"/>
        <item m="1" x="158"/>
        <item x="10"/>
        <item m="1" x="165"/>
        <item m="1" x="187"/>
        <item x="2"/>
        <item x="58"/>
        <item m="1" x="78"/>
        <item x="22"/>
        <item x="41"/>
        <item x="56"/>
        <item x="50"/>
        <item m="1" x="105"/>
        <item x="39"/>
        <item m="1" x="74"/>
        <item x="30"/>
        <item x="48"/>
        <item x="55"/>
        <item m="1" x="132"/>
        <item x="5"/>
        <item x="54"/>
        <item x="21"/>
        <item m="1" x="152"/>
        <item x="45"/>
        <item m="1" x="115"/>
        <item m="1" x="188"/>
        <item x="1"/>
        <item m="1" x="86"/>
        <item m="1" x="121"/>
        <item x="34"/>
        <item m="1" x="186"/>
        <item m="1" x="139"/>
        <item m="1" x="112"/>
        <item m="1" x="133"/>
        <item m="1" x="73"/>
        <item m="1" x="76"/>
        <item m="1" x="75"/>
        <item m="1" x="92"/>
        <item x="0"/>
        <item x="3"/>
        <item x="4"/>
        <item x="6"/>
        <item x="7"/>
        <item x="8"/>
        <item x="9"/>
        <item x="11"/>
        <item x="12"/>
        <item x="13"/>
        <item x="14"/>
        <item x="15"/>
        <item x="16"/>
        <item x="17"/>
        <item x="20"/>
        <item x="26"/>
        <item x="27"/>
        <item x="28"/>
        <item x="29"/>
        <item x="31"/>
        <item x="32"/>
        <item x="33"/>
        <item x="35"/>
        <item x="36"/>
        <item x="37"/>
        <item x="38"/>
        <item x="40"/>
        <item x="42"/>
        <item x="43"/>
        <item x="44"/>
        <item x="46"/>
        <item x="47"/>
        <item x="51"/>
        <item x="52"/>
        <item x="53"/>
        <item x="57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08">
        <item x="24"/>
        <item x="52"/>
        <item m="1" x="73"/>
        <item m="1" x="101"/>
        <item m="1" x="91"/>
        <item m="1" x="64"/>
        <item m="1" x="104"/>
        <item x="53"/>
        <item x="26"/>
        <item x="27"/>
        <item x="10"/>
        <item m="1" x="93"/>
        <item x="2"/>
        <item m="1" x="102"/>
        <item x="21"/>
        <item m="1" x="106"/>
        <item x="41"/>
        <item x="34"/>
        <item x="48"/>
        <item m="1" x="105"/>
        <item m="1" x="69"/>
        <item m="1" x="92"/>
        <item m="1" x="107"/>
        <item m="1" x="103"/>
        <item m="1" x="99"/>
        <item x="62"/>
        <item m="1" x="70"/>
        <item m="1" x="65"/>
        <item m="1" x="97"/>
        <item m="1" x="80"/>
        <item m="1" x="89"/>
        <item x="29"/>
        <item m="1" x="82"/>
        <item m="1" x="100"/>
        <item x="57"/>
        <item m="1" x="66"/>
        <item x="35"/>
        <item x="31"/>
        <item m="1" x="79"/>
        <item x="12"/>
        <item x="61"/>
        <item x="19"/>
        <item m="1" x="90"/>
        <item m="1" x="68"/>
        <item m="1" x="87"/>
        <item x="7"/>
        <item m="1" x="76"/>
        <item x="17"/>
        <item m="1" x="88"/>
        <item m="1" x="72"/>
        <item m="1" x="84"/>
        <item m="1" x="95"/>
        <item x="22"/>
        <item x="55"/>
        <item m="1" x="75"/>
        <item m="1" x="74"/>
        <item m="1" x="77"/>
        <item m="1" x="94"/>
        <item m="1" x="67"/>
        <item m="1" x="83"/>
        <item x="45"/>
        <item x="43"/>
        <item x="32"/>
        <item x="23"/>
        <item x="25"/>
        <item x="18"/>
        <item m="1" x="71"/>
        <item m="1" x="86"/>
        <item m="1" x="98"/>
        <item x="39"/>
        <item x="47"/>
        <item x="37"/>
        <item x="50"/>
        <item x="11"/>
        <item x="5"/>
        <item x="40"/>
        <item x="51"/>
        <item x="56"/>
        <item x="6"/>
        <item m="1" x="78"/>
        <item x="1"/>
        <item m="1" x="81"/>
        <item m="1" x="63"/>
        <item m="1" x="96"/>
        <item m="1" x="85"/>
        <item x="0"/>
        <item x="3"/>
        <item x="4"/>
        <item x="8"/>
        <item x="9"/>
        <item x="13"/>
        <item x="14"/>
        <item x="15"/>
        <item x="16"/>
        <item x="20"/>
        <item x="28"/>
        <item x="30"/>
        <item x="33"/>
        <item x="36"/>
        <item x="38"/>
        <item x="42"/>
        <item x="44"/>
        <item x="46"/>
        <item x="49"/>
        <item x="54"/>
        <item x="58"/>
        <item x="59"/>
        <item x="60"/>
      </items>
    </pivotField>
    <pivotField showAll="0" defaultSubtotal="0"/>
    <pivotField showAll="0">
      <items count="12">
        <item m="1" x="8"/>
        <item m="1" x="10"/>
        <item m="1" x="7"/>
        <item m="1" x="9"/>
        <item h="1" x="6"/>
        <item h="1" x="5"/>
        <item h="1" x="2"/>
        <item h="1" x="1"/>
        <item h="1" x="0"/>
        <item h="1" x="3"/>
        <item h="1"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 defaultSubtotal="0"/>
    <pivotField showAll="0" defaultSubtotal="0"/>
    <pivotField showAll="0" defaultSubtotal="0"/>
    <pivotField axis="axisCol" outline="0" showAll="0" sortType="descending">
      <items count="30">
        <item m="1" x="17"/>
        <item x="10"/>
        <item x="4"/>
        <item m="1" x="25"/>
        <item m="1" x="20"/>
        <item m="1" x="28"/>
        <item m="1" x="13"/>
        <item x="11"/>
        <item x="5"/>
        <item m="1" x="19"/>
        <item x="0"/>
        <item m="1" x="26"/>
        <item x="1"/>
        <item m="1" x="23"/>
        <item m="1" x="18"/>
        <item x="12"/>
        <item m="1" x="15"/>
        <item m="1" x="24"/>
        <item m="1" x="14"/>
        <item m="1" x="27"/>
        <item m="1" x="22"/>
        <item x="2"/>
        <item m="1" x="21"/>
        <item x="9"/>
        <item x="3"/>
        <item m="1" x="16"/>
        <item x="6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outline="0" showAll="0" defaultSubtotal="0">
      <items count="9">
        <item m="1" x="5"/>
        <item m="1" x="8"/>
        <item m="1" x="6"/>
        <item x="0"/>
        <item m="1" x="7"/>
        <item m="1" x="3"/>
        <item m="1" x="2"/>
        <item m="1" x="1"/>
        <item m="1" x="4"/>
      </items>
    </pivotField>
    <pivotField outline="0" showAll="0" defaultSubtotal="0">
      <items count="53">
        <item x="4"/>
        <item x="7"/>
        <item x="0"/>
        <item m="1" x="30"/>
        <item x="8"/>
        <item m="1" x="49"/>
        <item x="12"/>
        <item x="11"/>
        <item x="5"/>
        <item m="1" x="23"/>
        <item x="1"/>
        <item m="1" x="18"/>
        <item m="1" x="14"/>
        <item m="1" x="39"/>
        <item m="1" x="22"/>
        <item m="1" x="19"/>
        <item m="1" x="32"/>
        <item m="1" x="43"/>
        <item m="1" x="15"/>
        <item m="1" x="29"/>
        <item m="1" x="41"/>
        <item m="1" x="52"/>
        <item m="1" x="24"/>
        <item m="1" x="25"/>
        <item m="1" x="33"/>
        <item m="1" x="38"/>
        <item m="1" x="45"/>
        <item m="1" x="50"/>
        <item m="1" x="16"/>
        <item m="1" x="21"/>
        <item m="1" x="31"/>
        <item m="1" x="37"/>
        <item m="1" x="42"/>
        <item m="1" x="48"/>
        <item x="13"/>
        <item m="1" x="35"/>
        <item m="1" x="44"/>
        <item m="1" x="47"/>
        <item m="1" x="51"/>
        <item m="1" x="17"/>
        <item m="1" x="28"/>
        <item m="1" x="26"/>
        <item x="3"/>
        <item m="1" x="46"/>
        <item m="1" x="36"/>
        <item m="1" x="34"/>
        <item m="1" x="20"/>
        <item m="1" x="40"/>
        <item x="10"/>
        <item m="1" x="27"/>
        <item x="2"/>
        <item x="6"/>
        <item x="9"/>
      </items>
    </pivotField>
    <pivotField outline="0" showAll="0" defaultSubtotal="0">
      <items count="41">
        <item m="1" x="29"/>
        <item m="1" x="14"/>
        <item m="1" x="36"/>
        <item m="1" x="13"/>
        <item m="1" x="16"/>
        <item m="1" x="34"/>
        <item m="1" x="31"/>
        <item m="1" x="7"/>
        <item m="1" x="12"/>
        <item m="1" x="35"/>
        <item m="1" x="3"/>
        <item m="1" x="23"/>
        <item m="1" x="5"/>
        <item m="1" x="28"/>
        <item m="1" x="1"/>
        <item m="1" x="27"/>
        <item m="1" x="4"/>
        <item m="1" x="22"/>
        <item m="1" x="15"/>
        <item m="1" x="24"/>
        <item m="1" x="17"/>
        <item m="1" x="25"/>
        <item x="0"/>
        <item m="1" x="10"/>
        <item m="1" x="40"/>
        <item m="1" x="30"/>
        <item m="1" x="37"/>
        <item m="1" x="18"/>
        <item m="1" x="9"/>
        <item m="1" x="21"/>
        <item m="1" x="32"/>
        <item m="1" x="8"/>
        <item m="1" x="19"/>
        <item m="1" x="33"/>
        <item m="1" x="20"/>
        <item m="1" x="26"/>
        <item m="1" x="38"/>
        <item m="1" x="2"/>
        <item m="1" x="6"/>
        <item m="1" x="11"/>
        <item m="1" x="39"/>
      </items>
    </pivotField>
    <pivotField showAll="0"/>
    <pivotField axis="axisPage" dataField="1" showAll="0" defaultSubtotal="0">
      <items count="11">
        <item m="1" x="10"/>
        <item m="1" x="7"/>
        <item m="1" x="8"/>
        <item x="6"/>
        <item x="0"/>
        <item x="4"/>
        <item x="1"/>
        <item m="1" x="9"/>
        <item x="2"/>
        <item x="3"/>
        <item x="5"/>
      </items>
    </pivotField>
    <pivotField showAll="0" defaultSubtotal="0"/>
    <pivotField outline="0" showAll="0" defaultSubtotal="0">
      <items count="163">
        <item m="1" x="98"/>
        <item m="1" x="96"/>
        <item m="1" x="45"/>
        <item m="1" x="75"/>
        <item m="1" x="157"/>
        <item m="1" x="100"/>
        <item m="1" x="115"/>
        <item m="1" x="94"/>
        <item m="1" x="67"/>
        <item m="1" x="39"/>
        <item m="1" x="68"/>
        <item m="1" x="49"/>
        <item m="1" x="156"/>
        <item m="1" x="36"/>
        <item m="1" x="59"/>
        <item m="1" x="133"/>
        <item m="1" x="42"/>
        <item m="1" x="132"/>
        <item m="1" x="62"/>
        <item m="1" x="123"/>
        <item m="1" x="72"/>
        <item m="1" x="53"/>
        <item m="1" x="91"/>
        <item m="1" x="111"/>
        <item m="1" x="162"/>
        <item m="1" x="34"/>
        <item m="1" x="107"/>
        <item m="1" x="92"/>
        <item x="3"/>
        <item m="1" x="95"/>
        <item m="1" x="143"/>
        <item m="1" x="145"/>
        <item m="1" x="97"/>
        <item m="1" x="142"/>
        <item m="1" x="89"/>
        <item m="1" x="79"/>
        <item m="1" x="150"/>
        <item m="1" x="38"/>
        <item m="1" x="55"/>
        <item m="1" x="50"/>
        <item m="1" x="151"/>
        <item m="1" x="71"/>
        <item m="1" x="131"/>
        <item m="1" x="74"/>
        <item m="1" x="147"/>
        <item m="1" x="56"/>
        <item m="1" x="83"/>
        <item m="1" x="120"/>
        <item m="1" x="41"/>
        <item m="1" x="109"/>
        <item m="1" x="76"/>
        <item m="1" x="140"/>
        <item m="1" x="84"/>
        <item m="1" x="116"/>
        <item m="1" x="46"/>
        <item m="1" x="66"/>
        <item m="1" x="104"/>
        <item m="1" x="126"/>
        <item m="1" x="80"/>
        <item m="1" x="129"/>
        <item m="1" x="121"/>
        <item m="1" x="134"/>
        <item m="1" x="149"/>
        <item m="1" x="154"/>
        <item m="1" x="57"/>
        <item m="1" x="88"/>
        <item m="1" x="82"/>
        <item m="1" x="117"/>
        <item m="1" x="160"/>
        <item m="1" x="130"/>
        <item m="1" x="158"/>
        <item m="1" x="112"/>
        <item m="1" x="69"/>
        <item m="1" x="65"/>
        <item m="1" x="78"/>
        <item m="1" x="52"/>
        <item m="1" x="35"/>
        <item m="1" x="93"/>
        <item m="1" x="136"/>
        <item m="1" x="108"/>
        <item m="1" x="70"/>
        <item m="1" x="87"/>
        <item m="1" x="125"/>
        <item m="1" x="118"/>
        <item m="1" x="119"/>
        <item m="1" x="128"/>
        <item m="1" x="135"/>
        <item m="1" x="138"/>
        <item m="1" x="90"/>
        <item m="1" x="152"/>
        <item m="1" x="114"/>
        <item m="1" x="77"/>
        <item m="1" x="141"/>
        <item m="1" x="127"/>
        <item m="1" x="103"/>
        <item m="1" x="58"/>
        <item m="1" x="61"/>
        <item m="1" x="44"/>
        <item m="1" x="48"/>
        <item m="1" x="144"/>
        <item m="1" x="122"/>
        <item m="1" x="101"/>
        <item m="1" x="161"/>
        <item x="29"/>
        <item m="1" x="40"/>
        <item m="1" x="146"/>
        <item x="25"/>
        <item x="22"/>
        <item m="1" x="64"/>
        <item x="17"/>
        <item x="18"/>
        <item m="1" x="110"/>
        <item m="1" x="37"/>
        <item m="1" x="60"/>
        <item m="1" x="105"/>
        <item m="1" x="139"/>
        <item x="10"/>
        <item m="1" x="51"/>
        <item m="1" x="153"/>
        <item x="31"/>
        <item m="1" x="155"/>
        <item x="26"/>
        <item m="1" x="99"/>
        <item x="0"/>
        <item x="1"/>
        <item x="2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m="1" x="148"/>
        <item m="1" x="86"/>
        <item m="1" x="102"/>
        <item x="28"/>
        <item m="1" x="54"/>
        <item m="1" x="43"/>
        <item m="1" x="63"/>
        <item x="30"/>
        <item m="1" x="85"/>
        <item x="27"/>
        <item x="32"/>
        <item m="1" x="124"/>
        <item m="1" x="47"/>
        <item m="1" x="73"/>
        <item x="24"/>
        <item m="1" x="113"/>
        <item m="1" x="159"/>
        <item m="1" x="81"/>
        <item m="1" x="33"/>
        <item m="1" x="137"/>
        <item m="1" x="106"/>
        <item x="21"/>
        <item x="23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9"/>
  </colFields>
  <colItems count="13">
    <i>
      <x v="10"/>
    </i>
    <i>
      <x v="12"/>
    </i>
    <i>
      <x v="21"/>
    </i>
    <i>
      <x v="24"/>
    </i>
    <i>
      <x v="8"/>
    </i>
    <i>
      <x v="2"/>
    </i>
    <i>
      <x v="28"/>
    </i>
    <i>
      <x v="7"/>
    </i>
    <i>
      <x v="23"/>
    </i>
    <i>
      <x v="26"/>
    </i>
    <i>
      <x v="27"/>
    </i>
    <i>
      <x v="1"/>
    </i>
    <i>
      <x v="15"/>
    </i>
  </colItems>
  <pageFields count="1">
    <pageField fld="14" hier="-1"/>
  </pageFields>
  <dataFields count="1">
    <dataField name="Nombre de Catégorie" fld="14" subtotal="count" baseField="0" baseItem="0"/>
  </dataFields>
  <formats count="44">
    <format dxfId="128">
      <pivotArea field="1" type="button" dataOnly="0" labelOnly="1" outline="0"/>
    </format>
    <format dxfId="127">
      <pivotArea field="2" type="button" dataOnly="0" labelOnly="1" outline="0"/>
    </format>
    <format dxfId="126">
      <pivotArea field="14" type="button" dataOnly="0" labelOnly="1" outline="0" axis="axisPage" fieldPosition="0"/>
    </format>
    <format dxfId="125">
      <pivotArea field="4" type="button" dataOnly="0" labelOnly="1" outline="0"/>
    </format>
    <format dxfId="124">
      <pivotArea field="0" type="button" dataOnly="0" labelOnly="1" outline="0"/>
    </format>
    <format dxfId="123">
      <pivotArea dataOnly="0" labelOnly="1" grandRow="1" outline="0" fieldPosition="0"/>
    </format>
    <format dxfId="122">
      <pivotArea field="0" type="button" dataOnly="0" labelOnly="1" outline="0"/>
    </format>
    <format dxfId="121">
      <pivotArea dataOnly="0" labelOnly="1" grandRow="1" outline="0" fieldPosition="0"/>
    </format>
    <format dxfId="120">
      <pivotArea field="0" type="button" dataOnly="0" labelOnly="1" outline="0"/>
    </format>
    <format dxfId="119">
      <pivotArea dataOnly="0" labelOnly="1" grandRow="1" outline="0" offset="A256" fieldPosition="0"/>
    </format>
    <format dxfId="118">
      <pivotArea field="14" type="button" dataOnly="0" labelOnly="1" outline="0" axis="axisPage" fieldPosition="0"/>
    </format>
    <format dxfId="117">
      <pivotArea field="4" type="button" dataOnly="0" labelOnly="1" outline="0"/>
    </format>
    <format dxfId="116">
      <pivotArea field="10" type="button" dataOnly="0" labelOnly="1" outline="0"/>
    </format>
    <format dxfId="115">
      <pivotArea field="11" type="button" dataOnly="0" labelOnly="1" outline="0"/>
    </format>
    <format dxfId="114">
      <pivotArea field="12" type="button" dataOnly="0" labelOnly="1" outline="0"/>
    </format>
    <format dxfId="113">
      <pivotArea field="16" type="button" dataOnly="0" labelOnly="1" outline="0"/>
    </format>
    <format dxfId="112">
      <pivotArea field="9" type="button" dataOnly="0" labelOnly="1" outline="0" axis="axisCol" fieldPosition="0"/>
    </format>
    <format dxfId="111">
      <pivotArea field="10" type="button" dataOnly="0" labelOnly="1" outline="0"/>
    </format>
    <format dxfId="110">
      <pivotArea field="11" type="button" dataOnly="0" labelOnly="1" outline="0"/>
    </format>
    <format dxfId="109">
      <pivotArea field="12" type="button" dataOnly="0" labelOnly="1" outline="0"/>
    </format>
    <format dxfId="108">
      <pivotArea field="16" type="button" dataOnly="0" labelOnly="1" outline="0"/>
    </format>
    <format dxfId="107">
      <pivotArea field="11" type="button" dataOnly="0" labelOnly="1" outline="0"/>
    </format>
    <format dxfId="106">
      <pivotArea field="11" type="button" dataOnly="0" labelOnly="1" outline="0"/>
    </format>
    <format dxfId="105">
      <pivotArea type="all" dataOnly="0" outline="0" fieldPosition="0"/>
    </format>
    <format dxfId="104">
      <pivotArea field="10" type="button" dataOnly="0" labelOnly="1" outline="0"/>
    </format>
    <format dxfId="103">
      <pivotArea field="11" type="button" dataOnly="0" labelOnly="1" outline="0"/>
    </format>
    <format dxfId="102">
      <pivotArea field="12" type="button" dataOnly="0" labelOnly="1" outline="0"/>
    </format>
    <format dxfId="101">
      <pivotArea field="16" type="button" dataOnly="0" labelOnly="1" outline="0"/>
    </format>
    <format dxfId="100">
      <pivotArea field="10" type="button" dataOnly="0" labelOnly="1" outline="0"/>
    </format>
    <format dxfId="99">
      <pivotArea field="11" type="button" dataOnly="0" labelOnly="1" outline="0"/>
    </format>
    <format dxfId="98">
      <pivotArea field="12" type="button" dataOnly="0" labelOnly="1" outline="0"/>
    </format>
    <format dxfId="97">
      <pivotArea field="16" type="button" dataOnly="0" labelOnly="1" outline="0"/>
    </format>
    <format dxfId="96">
      <pivotArea outline="0" collapsedLevelsAreSubtotals="1" fieldPosition="0"/>
    </format>
    <format dxfId="95">
      <pivotArea type="origin" dataOnly="0" labelOnly="1" outline="0" offset="A2" fieldPosition="0"/>
    </format>
    <format dxfId="94">
      <pivotArea dataOnly="0" labelOnly="1" outline="0" axis="axisValues" fieldPosition="0"/>
    </format>
    <format dxfId="93">
      <pivotArea dataOnly="0" labelOnly="1" fieldPosition="0">
        <references count="1">
          <reference field="9" count="0"/>
        </references>
      </pivotArea>
    </format>
    <format dxfId="92">
      <pivotArea dataOnly="0" labelOnly="1" fieldPosition="0">
        <references count="1">
          <reference field="9" count="0"/>
        </references>
      </pivotArea>
    </format>
    <format dxfId="91">
      <pivotArea outline="0" collapsedLevelsAreSubtotals="1" fieldPosition="0"/>
    </format>
    <format dxfId="90">
      <pivotArea field="14" type="button" dataOnly="0" labelOnly="1" outline="0" axis="axisPage" fieldPosition="0"/>
    </format>
    <format dxfId="89">
      <pivotArea dataOnly="0" labelOnly="1" outline="0" fieldPosition="0">
        <references count="1">
          <reference field="14" count="0"/>
        </references>
      </pivotArea>
    </format>
    <format dxfId="88">
      <pivotArea type="origin" dataOnly="0" labelOnly="1" outline="0" fieldPosition="0"/>
    </format>
    <format dxfId="87">
      <pivotArea field="9" type="button" dataOnly="0" labelOnly="1" outline="0" axis="axisCol" fieldPosition="0"/>
    </format>
    <format dxfId="86">
      <pivotArea type="topRight" dataOnly="0" labelOnly="1" outline="0" fieldPosition="0"/>
    </format>
    <format dxfId="85">
      <pivotArea dataOnly="0" labelOnly="1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showMissing="0" updatedVersion="5" minRefreshableVersion="3" showDrill="0" rowGrandTotals="0" colGrandTotals="0" itemPrintTitles="1" createdVersion="4" indent="0" outline="1" outlineData="1" multipleFieldFilters="0" rowHeaderCaption="Dossard">
  <location ref="A4:H6" firstHeaderRow="1" firstDataRow="2" firstDataCol="1" rowPageCount="1" colPageCount="1"/>
  <pivotFields count="25">
    <pivotField outline="0" showAll="0" defaultSubtotal="0">
      <items count="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8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m="1" x="96"/>
        <item x="69"/>
        <item x="70"/>
        <item x="71"/>
        <item x="72"/>
        <item x="73"/>
        <item x="74"/>
        <item x="75"/>
        <item x="76"/>
        <item x="77"/>
        <item x="78"/>
        <item x="79"/>
        <item m="1" x="106"/>
        <item m="1" x="89"/>
        <item m="1" x="141"/>
        <item m="1" x="125"/>
        <item m="1" x="108"/>
        <item m="1" x="91"/>
        <item m="1" x="144"/>
        <item m="1" x="128"/>
        <item m="1" x="94"/>
        <item m="1" x="111"/>
        <item m="1" x="147"/>
        <item m="1" x="130"/>
        <item m="1" x="114"/>
        <item m="1" x="97"/>
        <item m="1" x="81"/>
        <item m="1" x="133"/>
        <item m="1" x="117"/>
        <item m="1" x="100"/>
        <item m="1" x="84"/>
        <item m="1" x="136"/>
        <item m="1" x="120"/>
        <item m="1" x="103"/>
        <item m="1" x="86"/>
        <item m="1" x="139"/>
        <item m="1" x="123"/>
        <item m="1" x="142"/>
        <item m="1" x="126"/>
        <item m="1" x="109"/>
        <item m="1" x="92"/>
        <item m="1" x="145"/>
        <item m="1" x="112"/>
        <item m="1" x="95"/>
        <item m="1" x="132"/>
        <item m="1" x="116"/>
        <item m="1" x="99"/>
        <item m="1" x="83"/>
        <item m="1" x="135"/>
        <item m="1" x="119"/>
        <item m="1" x="102"/>
        <item m="1" x="85"/>
        <item m="1" x="138"/>
        <item m="1" x="122"/>
        <item m="1" x="105"/>
        <item m="1" x="131"/>
        <item m="1" x="88"/>
        <item m="1" x="115"/>
        <item m="1" x="98"/>
        <item m="1" x="124"/>
        <item m="1" x="82"/>
        <item m="1" x="107"/>
        <item m="1" x="134"/>
        <item m="1" x="90"/>
        <item m="1" x="118"/>
        <item m="1" x="143"/>
        <item m="1" x="101"/>
        <item m="1" x="127"/>
        <item m="1" x="110"/>
        <item m="1" x="137"/>
        <item m="1" x="93"/>
        <item m="1" x="121"/>
        <item m="1" x="146"/>
        <item m="1" x="104"/>
        <item m="1" x="129"/>
        <item m="1" x="87"/>
        <item m="1" x="113"/>
        <item m="1" x="140"/>
      </items>
    </pivotField>
    <pivotField outline="0" showAll="0" defaultSubtotal="0">
      <items count="194">
        <item m="1" x="191"/>
        <item m="1" x="125"/>
        <item x="24"/>
        <item m="1" x="163"/>
        <item m="1" x="113"/>
        <item m="1" x="151"/>
        <item m="1" x="94"/>
        <item m="1" x="149"/>
        <item m="1" x="140"/>
        <item m="1" x="173"/>
        <item m="1" x="155"/>
        <item m="1" x="88"/>
        <item m="1" x="138"/>
        <item m="1" x="141"/>
        <item m="1" x="93"/>
        <item m="1" x="127"/>
        <item m="1" x="190"/>
        <item m="1" x="160"/>
        <item m="1" x="116"/>
        <item m="1" x="126"/>
        <item m="1" x="82"/>
        <item m="1" x="77"/>
        <item m="1" x="89"/>
        <item m="1" x="120"/>
        <item m="1" x="184"/>
        <item m="1" x="111"/>
        <item x="71"/>
        <item m="1" x="168"/>
        <item m="1" x="150"/>
        <item m="1" x="100"/>
        <item m="1" x="104"/>
        <item m="1" x="81"/>
        <item m="1" x="95"/>
        <item m="1" x="137"/>
        <item m="1" x="109"/>
        <item m="1" x="193"/>
        <item m="1" x="96"/>
        <item m="1" x="118"/>
        <item m="1" x="170"/>
        <item m="1" x="161"/>
        <item m="1" x="182"/>
        <item m="1" x="107"/>
        <item m="1" x="103"/>
        <item m="1" x="134"/>
        <item m="1" x="169"/>
        <item m="1" x="176"/>
        <item m="1" x="172"/>
        <item m="1" x="167"/>
        <item m="1" x="87"/>
        <item m="1" x="91"/>
        <item m="1" x="98"/>
        <item m="1" x="180"/>
        <item m="1" x="90"/>
        <item m="1" x="108"/>
        <item m="1" x="156"/>
        <item m="1" x="124"/>
        <item m="1" x="83"/>
        <item m="1" x="181"/>
        <item m="1" x="159"/>
        <item m="1" x="80"/>
        <item m="1" x="85"/>
        <item m="1" x="192"/>
        <item m="1" x="171"/>
        <item m="1" x="178"/>
        <item m="1" x="123"/>
        <item m="1" x="129"/>
        <item m="1" x="136"/>
        <item m="1" x="144"/>
        <item m="1" x="135"/>
        <item m="1" x="128"/>
        <item m="1" x="97"/>
        <item m="1" x="174"/>
        <item m="1" x="175"/>
        <item m="1" x="183"/>
        <item m="1" x="130"/>
        <item m="1" x="143"/>
        <item m="1" x="142"/>
        <item m="1" x="179"/>
        <item m="1" x="72"/>
        <item m="1" x="99"/>
        <item m="1" x="185"/>
        <item m="1" x="153"/>
        <item m="1" x="177"/>
        <item m="1" x="162"/>
        <item m="1" x="147"/>
        <item m="1" x="145"/>
        <item m="1" x="122"/>
        <item m="1" x="189"/>
        <item m="1" x="106"/>
        <item m="1" x="117"/>
        <item m="1" x="114"/>
        <item m="1" x="164"/>
        <item m="1" x="101"/>
        <item m="1" x="166"/>
        <item m="1" x="110"/>
        <item m="1" x="119"/>
        <item m="1" x="84"/>
        <item m="1" x="146"/>
        <item m="1" x="148"/>
        <item x="49"/>
        <item x="19"/>
        <item m="1" x="102"/>
        <item x="23"/>
        <item m="1" x="131"/>
        <item x="25"/>
        <item x="18"/>
        <item m="1" x="79"/>
        <item m="1" x="154"/>
        <item m="1" x="157"/>
        <item m="1" x="158"/>
        <item x="10"/>
        <item m="1" x="165"/>
        <item m="1" x="187"/>
        <item x="2"/>
        <item x="58"/>
        <item m="1" x="78"/>
        <item x="22"/>
        <item x="41"/>
        <item x="56"/>
        <item x="50"/>
        <item m="1" x="105"/>
        <item x="39"/>
        <item m="1" x="74"/>
        <item x="30"/>
        <item x="48"/>
        <item x="55"/>
        <item m="1" x="132"/>
        <item x="5"/>
        <item x="54"/>
        <item x="21"/>
        <item m="1" x="152"/>
        <item x="45"/>
        <item m="1" x="115"/>
        <item m="1" x="188"/>
        <item x="1"/>
        <item m="1" x="86"/>
        <item m="1" x="121"/>
        <item x="34"/>
        <item m="1" x="186"/>
        <item m="1" x="139"/>
        <item m="1" x="112"/>
        <item m="1" x="133"/>
        <item m="1" x="73"/>
        <item m="1" x="76"/>
        <item m="1" x="75"/>
        <item m="1" x="92"/>
        <item x="0"/>
        <item x="3"/>
        <item x="4"/>
        <item x="6"/>
        <item x="7"/>
        <item x="8"/>
        <item x="9"/>
        <item x="11"/>
        <item x="12"/>
        <item x="13"/>
        <item x="14"/>
        <item x="15"/>
        <item x="16"/>
        <item x="17"/>
        <item x="20"/>
        <item x="26"/>
        <item x="27"/>
        <item x="28"/>
        <item x="29"/>
        <item x="31"/>
        <item x="32"/>
        <item x="33"/>
        <item x="35"/>
        <item x="36"/>
        <item x="37"/>
        <item x="38"/>
        <item x="40"/>
        <item x="42"/>
        <item x="43"/>
        <item x="44"/>
        <item x="46"/>
        <item x="47"/>
        <item x="51"/>
        <item x="52"/>
        <item x="53"/>
        <item x="57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08">
        <item x="24"/>
        <item x="52"/>
        <item m="1" x="73"/>
        <item m="1" x="101"/>
        <item m="1" x="91"/>
        <item m="1" x="64"/>
        <item m="1" x="104"/>
        <item x="53"/>
        <item x="26"/>
        <item x="27"/>
        <item x="10"/>
        <item m="1" x="93"/>
        <item x="2"/>
        <item m="1" x="102"/>
        <item x="21"/>
        <item m="1" x="106"/>
        <item x="41"/>
        <item x="34"/>
        <item x="48"/>
        <item m="1" x="105"/>
        <item m="1" x="69"/>
        <item m="1" x="92"/>
        <item m="1" x="107"/>
        <item m="1" x="103"/>
        <item m="1" x="99"/>
        <item x="62"/>
        <item m="1" x="70"/>
        <item m="1" x="65"/>
        <item m="1" x="97"/>
        <item m="1" x="80"/>
        <item m="1" x="89"/>
        <item x="29"/>
        <item m="1" x="82"/>
        <item m="1" x="100"/>
        <item x="57"/>
        <item m="1" x="66"/>
        <item x="35"/>
        <item x="31"/>
        <item m="1" x="79"/>
        <item x="12"/>
        <item x="61"/>
        <item x="19"/>
        <item m="1" x="90"/>
        <item m="1" x="68"/>
        <item m="1" x="87"/>
        <item x="7"/>
        <item m="1" x="76"/>
        <item x="17"/>
        <item m="1" x="88"/>
        <item m="1" x="72"/>
        <item m="1" x="84"/>
        <item m="1" x="95"/>
        <item x="22"/>
        <item x="55"/>
        <item m="1" x="75"/>
        <item m="1" x="74"/>
        <item m="1" x="77"/>
        <item m="1" x="94"/>
        <item m="1" x="67"/>
        <item m="1" x="83"/>
        <item x="45"/>
        <item x="43"/>
        <item x="32"/>
        <item x="23"/>
        <item x="25"/>
        <item x="18"/>
        <item m="1" x="71"/>
        <item m="1" x="86"/>
        <item m="1" x="98"/>
        <item x="39"/>
        <item x="47"/>
        <item x="37"/>
        <item x="50"/>
        <item x="11"/>
        <item x="5"/>
        <item x="40"/>
        <item x="51"/>
        <item x="56"/>
        <item x="6"/>
        <item m="1" x="78"/>
        <item x="1"/>
        <item m="1" x="81"/>
        <item m="1" x="63"/>
        <item m="1" x="96"/>
        <item m="1" x="85"/>
        <item x="0"/>
        <item x="3"/>
        <item x="4"/>
        <item x="8"/>
        <item x="9"/>
        <item x="13"/>
        <item x="14"/>
        <item x="15"/>
        <item x="16"/>
        <item x="20"/>
        <item x="28"/>
        <item x="30"/>
        <item x="33"/>
        <item x="36"/>
        <item x="38"/>
        <item x="42"/>
        <item x="44"/>
        <item x="46"/>
        <item x="49"/>
        <item x="54"/>
        <item x="58"/>
        <item x="59"/>
        <item x="60"/>
      </items>
    </pivotField>
    <pivotField showAll="0" defaultSubtotal="0"/>
    <pivotField axis="axisCol" showAll="0">
      <items count="12">
        <item m="1" x="8"/>
        <item m="1" x="10"/>
        <item m="1" x="7"/>
        <item m="1" x="9"/>
        <item x="6"/>
        <item x="5"/>
        <item x="2"/>
        <item x="1"/>
        <item x="0"/>
        <item x="3"/>
        <item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 defaultSubtotal="0"/>
    <pivotField showAll="0" defaultSubtotal="0"/>
    <pivotField showAll="0" defaultSubtotal="0"/>
    <pivotField outline="0" showAll="0" defaultSubtotal="0">
      <items count="29">
        <item m="1" x="17"/>
        <item x="10"/>
        <item x="4"/>
        <item m="1" x="25"/>
        <item m="1" x="20"/>
        <item m="1" x="28"/>
        <item m="1" x="13"/>
        <item x="11"/>
        <item x="5"/>
        <item m="1" x="19"/>
        <item x="0"/>
        <item m="1" x="26"/>
        <item x="1"/>
        <item m="1" x="23"/>
        <item m="1" x="18"/>
        <item x="12"/>
        <item m="1" x="15"/>
        <item m="1" x="24"/>
        <item m="1" x="14"/>
        <item m="1" x="27"/>
        <item m="1" x="22"/>
        <item x="2"/>
        <item m="1" x="21"/>
        <item x="9"/>
        <item x="3"/>
        <item m="1" x="16"/>
        <item x="6"/>
        <item x="7"/>
        <item x="8"/>
      </items>
    </pivotField>
    <pivotField outline="0" showAll="0" defaultSubtotal="0">
      <items count="9">
        <item m="1" x="5"/>
        <item m="1" x="8"/>
        <item m="1" x="6"/>
        <item x="0"/>
        <item m="1" x="7"/>
        <item m="1" x="3"/>
        <item m="1" x="2"/>
        <item m="1" x="1"/>
        <item m="1" x="4"/>
      </items>
    </pivotField>
    <pivotField outline="0" showAll="0" defaultSubtotal="0">
      <items count="53">
        <item x="4"/>
        <item x="7"/>
        <item x="0"/>
        <item m="1" x="30"/>
        <item x="8"/>
        <item m="1" x="49"/>
        <item x="12"/>
        <item x="11"/>
        <item x="5"/>
        <item m="1" x="23"/>
        <item x="1"/>
        <item m="1" x="18"/>
        <item m="1" x="14"/>
        <item m="1" x="39"/>
        <item m="1" x="22"/>
        <item m="1" x="19"/>
        <item m="1" x="32"/>
        <item m="1" x="43"/>
        <item m="1" x="15"/>
        <item m="1" x="29"/>
        <item m="1" x="41"/>
        <item m="1" x="52"/>
        <item m="1" x="24"/>
        <item m="1" x="25"/>
        <item m="1" x="33"/>
        <item m="1" x="38"/>
        <item m="1" x="45"/>
        <item m="1" x="50"/>
        <item m="1" x="16"/>
        <item m="1" x="21"/>
        <item m="1" x="31"/>
        <item m="1" x="37"/>
        <item m="1" x="42"/>
        <item m="1" x="48"/>
        <item x="13"/>
        <item m="1" x="35"/>
        <item m="1" x="44"/>
        <item m="1" x="47"/>
        <item m="1" x="51"/>
        <item m="1" x="17"/>
        <item m="1" x="28"/>
        <item m="1" x="26"/>
        <item x="3"/>
        <item m="1" x="46"/>
        <item m="1" x="36"/>
        <item m="1" x="34"/>
        <item m="1" x="20"/>
        <item m="1" x="40"/>
        <item x="10"/>
        <item m="1" x="27"/>
        <item x="2"/>
        <item x="6"/>
        <item x="9"/>
      </items>
    </pivotField>
    <pivotField outline="0" showAll="0" defaultSubtotal="0">
      <items count="41">
        <item m="1" x="29"/>
        <item m="1" x="14"/>
        <item m="1" x="36"/>
        <item m="1" x="13"/>
        <item m="1" x="16"/>
        <item m="1" x="34"/>
        <item m="1" x="31"/>
        <item m="1" x="7"/>
        <item m="1" x="12"/>
        <item m="1" x="35"/>
        <item m="1" x="3"/>
        <item m="1" x="23"/>
        <item m="1" x="5"/>
        <item m="1" x="28"/>
        <item m="1" x="1"/>
        <item m="1" x="27"/>
        <item m="1" x="4"/>
        <item m="1" x="22"/>
        <item m="1" x="15"/>
        <item m="1" x="24"/>
        <item m="1" x="17"/>
        <item m="1" x="25"/>
        <item x="0"/>
        <item m="1" x="10"/>
        <item m="1" x="40"/>
        <item m="1" x="30"/>
        <item m="1" x="37"/>
        <item m="1" x="18"/>
        <item m="1" x="9"/>
        <item m="1" x="21"/>
        <item m="1" x="32"/>
        <item m="1" x="8"/>
        <item m="1" x="19"/>
        <item m="1" x="33"/>
        <item m="1" x="20"/>
        <item m="1" x="26"/>
        <item m="1" x="38"/>
        <item m="1" x="2"/>
        <item m="1" x="6"/>
        <item m="1" x="11"/>
        <item m="1" x="39"/>
      </items>
    </pivotField>
    <pivotField showAll="0"/>
    <pivotField axis="axisPage" dataField="1" showAll="0" defaultSubtotal="0">
      <items count="11">
        <item m="1" x="10"/>
        <item m="1" x="7"/>
        <item m="1" x="8"/>
        <item x="6"/>
        <item x="0"/>
        <item x="4"/>
        <item x="1"/>
        <item m="1" x="9"/>
        <item x="2"/>
        <item x="3"/>
        <item x="5"/>
      </items>
    </pivotField>
    <pivotField showAll="0" defaultSubtotal="0"/>
    <pivotField outline="0" showAll="0" defaultSubtotal="0">
      <items count="163">
        <item m="1" x="98"/>
        <item m="1" x="96"/>
        <item m="1" x="45"/>
        <item m="1" x="75"/>
        <item m="1" x="157"/>
        <item m="1" x="100"/>
        <item m="1" x="115"/>
        <item m="1" x="94"/>
        <item m="1" x="67"/>
        <item m="1" x="39"/>
        <item m="1" x="68"/>
        <item m="1" x="49"/>
        <item m="1" x="156"/>
        <item m="1" x="36"/>
        <item m="1" x="59"/>
        <item m="1" x="133"/>
        <item m="1" x="42"/>
        <item m="1" x="132"/>
        <item m="1" x="62"/>
        <item m="1" x="123"/>
        <item m="1" x="72"/>
        <item m="1" x="53"/>
        <item m="1" x="91"/>
        <item m="1" x="111"/>
        <item m="1" x="162"/>
        <item m="1" x="34"/>
        <item m="1" x="107"/>
        <item m="1" x="92"/>
        <item x="3"/>
        <item m="1" x="95"/>
        <item m="1" x="143"/>
        <item m="1" x="145"/>
        <item m="1" x="97"/>
        <item m="1" x="142"/>
        <item m="1" x="89"/>
        <item m="1" x="79"/>
        <item m="1" x="150"/>
        <item m="1" x="38"/>
        <item m="1" x="55"/>
        <item m="1" x="50"/>
        <item m="1" x="151"/>
        <item m="1" x="71"/>
        <item m="1" x="131"/>
        <item m="1" x="74"/>
        <item m="1" x="147"/>
        <item m="1" x="56"/>
        <item m="1" x="83"/>
        <item m="1" x="120"/>
        <item m="1" x="41"/>
        <item m="1" x="109"/>
        <item m="1" x="76"/>
        <item m="1" x="140"/>
        <item m="1" x="84"/>
        <item m="1" x="116"/>
        <item m="1" x="46"/>
        <item m="1" x="66"/>
        <item m="1" x="104"/>
        <item m="1" x="126"/>
        <item m="1" x="80"/>
        <item m="1" x="129"/>
        <item m="1" x="121"/>
        <item m="1" x="134"/>
        <item m="1" x="149"/>
        <item m="1" x="154"/>
        <item m="1" x="57"/>
        <item m="1" x="88"/>
        <item m="1" x="82"/>
        <item m="1" x="117"/>
        <item m="1" x="160"/>
        <item m="1" x="130"/>
        <item m="1" x="158"/>
        <item m="1" x="112"/>
        <item m="1" x="69"/>
        <item m="1" x="65"/>
        <item m="1" x="78"/>
        <item m="1" x="52"/>
        <item m="1" x="35"/>
        <item m="1" x="93"/>
        <item m="1" x="136"/>
        <item m="1" x="108"/>
        <item m="1" x="70"/>
        <item m="1" x="87"/>
        <item m="1" x="125"/>
        <item m="1" x="118"/>
        <item m="1" x="119"/>
        <item m="1" x="128"/>
        <item m="1" x="135"/>
        <item m="1" x="138"/>
        <item m="1" x="90"/>
        <item m="1" x="152"/>
        <item m="1" x="114"/>
        <item m="1" x="77"/>
        <item m="1" x="141"/>
        <item m="1" x="127"/>
        <item m="1" x="103"/>
        <item m="1" x="58"/>
        <item m="1" x="61"/>
        <item m="1" x="44"/>
        <item m="1" x="48"/>
        <item m="1" x="144"/>
        <item m="1" x="122"/>
        <item m="1" x="101"/>
        <item m="1" x="161"/>
        <item x="29"/>
        <item m="1" x="40"/>
        <item m="1" x="146"/>
        <item x="25"/>
        <item x="22"/>
        <item m="1" x="64"/>
        <item x="17"/>
        <item x="18"/>
        <item m="1" x="110"/>
        <item m="1" x="37"/>
        <item m="1" x="60"/>
        <item m="1" x="105"/>
        <item m="1" x="139"/>
        <item x="10"/>
        <item m="1" x="51"/>
        <item m="1" x="153"/>
        <item x="31"/>
        <item m="1" x="155"/>
        <item x="26"/>
        <item m="1" x="99"/>
        <item x="0"/>
        <item x="1"/>
        <item x="2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m="1" x="148"/>
        <item m="1" x="86"/>
        <item m="1" x="102"/>
        <item x="28"/>
        <item m="1" x="54"/>
        <item m="1" x="43"/>
        <item m="1" x="63"/>
        <item x="30"/>
        <item m="1" x="85"/>
        <item x="27"/>
        <item x="32"/>
        <item m="1" x="124"/>
        <item m="1" x="47"/>
        <item m="1" x="73"/>
        <item x="24"/>
        <item m="1" x="113"/>
        <item m="1" x="159"/>
        <item m="1" x="81"/>
        <item m="1" x="33"/>
        <item m="1" x="137"/>
        <item m="1" x="106"/>
        <item x="21"/>
        <item x="23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4"/>
  </colFields>
  <colItems count="7">
    <i>
      <x v="4"/>
    </i>
    <i>
      <x v="5"/>
    </i>
    <i>
      <x v="6"/>
    </i>
    <i>
      <x v="7"/>
    </i>
    <i>
      <x v="8"/>
    </i>
    <i>
      <x v="9"/>
    </i>
    <i>
      <x v="10"/>
    </i>
  </colItems>
  <pageFields count="1">
    <pageField fld="14" hier="-1"/>
  </pageFields>
  <dataFields count="1">
    <dataField name="Nombre de Catégorie" fld="14" subtotal="count" baseField="0" baseItem="0"/>
  </dataFields>
  <formats count="36">
    <format dxfId="164">
      <pivotArea field="1" type="button" dataOnly="0" labelOnly="1" outline="0"/>
    </format>
    <format dxfId="163">
      <pivotArea field="2" type="button" dataOnly="0" labelOnly="1" outline="0"/>
    </format>
    <format dxfId="162">
      <pivotArea field="14" type="button" dataOnly="0" labelOnly="1" outline="0" axis="axisPage" fieldPosition="0"/>
    </format>
    <format dxfId="161">
      <pivotArea field="4" type="button" dataOnly="0" labelOnly="1" outline="0" axis="axisCol" fieldPosition="0"/>
    </format>
    <format dxfId="160">
      <pivotArea field="0" type="button" dataOnly="0" labelOnly="1" outline="0"/>
    </format>
    <format dxfId="159">
      <pivotArea dataOnly="0" labelOnly="1" grandRow="1" outline="0" fieldPosition="0"/>
    </format>
    <format dxfId="158">
      <pivotArea field="0" type="button" dataOnly="0" labelOnly="1" outline="0"/>
    </format>
    <format dxfId="157">
      <pivotArea dataOnly="0" labelOnly="1" grandRow="1" outline="0" fieldPosition="0"/>
    </format>
    <format dxfId="156">
      <pivotArea field="0" type="button" dataOnly="0" labelOnly="1" outline="0"/>
    </format>
    <format dxfId="155">
      <pivotArea dataOnly="0" labelOnly="1" grandRow="1" outline="0" offset="A256" fieldPosition="0"/>
    </format>
    <format dxfId="154">
      <pivotArea field="14" type="button" dataOnly="0" labelOnly="1" outline="0" axis="axisPage" fieldPosition="0"/>
    </format>
    <format dxfId="153">
      <pivotArea field="4" type="button" dataOnly="0" labelOnly="1" outline="0" axis="axisCol" fieldPosition="0"/>
    </format>
    <format dxfId="152">
      <pivotArea field="10" type="button" dataOnly="0" labelOnly="1" outline="0"/>
    </format>
    <format dxfId="151">
      <pivotArea field="11" type="button" dataOnly="0" labelOnly="1" outline="0"/>
    </format>
    <format dxfId="150">
      <pivotArea field="12" type="button" dataOnly="0" labelOnly="1" outline="0"/>
    </format>
    <format dxfId="149">
      <pivotArea field="16" type="button" dataOnly="0" labelOnly="1" outline="0"/>
    </format>
    <format dxfId="148">
      <pivotArea field="9" type="button" dataOnly="0" labelOnly="1" outline="0"/>
    </format>
    <format dxfId="147">
      <pivotArea field="10" type="button" dataOnly="0" labelOnly="1" outline="0"/>
    </format>
    <format dxfId="146">
      <pivotArea field="11" type="button" dataOnly="0" labelOnly="1" outline="0"/>
    </format>
    <format dxfId="145">
      <pivotArea field="12" type="button" dataOnly="0" labelOnly="1" outline="0"/>
    </format>
    <format dxfId="144">
      <pivotArea field="16" type="button" dataOnly="0" labelOnly="1" outline="0"/>
    </format>
    <format dxfId="143">
      <pivotArea field="11" type="button" dataOnly="0" labelOnly="1" outline="0"/>
    </format>
    <format dxfId="142">
      <pivotArea field="11" type="button" dataOnly="0" labelOnly="1" outline="0"/>
    </format>
    <format dxfId="141">
      <pivotArea type="all" dataOnly="0" outline="0" fieldPosition="0"/>
    </format>
    <format dxfId="140">
      <pivotArea field="10" type="button" dataOnly="0" labelOnly="1" outline="0"/>
    </format>
    <format dxfId="139">
      <pivotArea field="11" type="button" dataOnly="0" labelOnly="1" outline="0"/>
    </format>
    <format dxfId="138">
      <pivotArea field="12" type="button" dataOnly="0" labelOnly="1" outline="0"/>
    </format>
    <format dxfId="137">
      <pivotArea field="16" type="button" dataOnly="0" labelOnly="1" outline="0"/>
    </format>
    <format dxfId="136">
      <pivotArea field="10" type="button" dataOnly="0" labelOnly="1" outline="0"/>
    </format>
    <format dxfId="135">
      <pivotArea field="11" type="button" dataOnly="0" labelOnly="1" outline="0"/>
    </format>
    <format dxfId="134">
      <pivotArea field="12" type="button" dataOnly="0" labelOnly="1" outline="0"/>
    </format>
    <format dxfId="133">
      <pivotArea field="16" type="button" dataOnly="0" labelOnly="1" outline="0"/>
    </format>
    <format dxfId="132">
      <pivotArea outline="0" collapsedLevelsAreSubtotals="1" fieldPosition="0"/>
    </format>
    <format dxfId="131">
      <pivotArea type="origin" dataOnly="0" labelOnly="1" outline="0" offset="A2" fieldPosition="0"/>
    </format>
    <format dxfId="130">
      <pivotArea dataOnly="0" labelOnly="1" outline="0" axis="axisValues" fieldPosition="0"/>
    </format>
    <format dxfId="129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eau croisé dynamique4" cacheId="1" applyNumberFormats="0" applyBorderFormats="0" applyFontFormats="0" applyPatternFormats="0" applyAlignmentFormats="0" applyWidthHeightFormats="1" dataCaption="Valeurs" showMissing="0" updatedVersion="5" minRefreshableVersion="3" showDrill="0" rowGrandTotals="0" colGrandTotals="0" itemPrintTitles="1" createdVersion="4" indent="0" outline="1" outlineData="1" multipleFieldFilters="0" rowHeaderCaption="Dossard">
  <location ref="A18:AF20" firstHeaderRow="1" firstDataRow="2" firstDataCol="1"/>
  <pivotFields count="25">
    <pivotField outline="0" showAll="0" defaultSubtotal="0">
      <items count="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8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m="1" x="96"/>
        <item x="69"/>
        <item x="70"/>
        <item x="71"/>
        <item x="72"/>
        <item x="73"/>
        <item x="74"/>
        <item x="75"/>
        <item x="76"/>
        <item x="77"/>
        <item x="78"/>
        <item x="79"/>
        <item m="1" x="106"/>
        <item m="1" x="89"/>
        <item m="1" x="141"/>
        <item m="1" x="125"/>
        <item m="1" x="108"/>
        <item m="1" x="91"/>
        <item m="1" x="144"/>
        <item m="1" x="128"/>
        <item m="1" x="94"/>
        <item m="1" x="111"/>
        <item m="1" x="147"/>
        <item m="1" x="130"/>
        <item m="1" x="114"/>
        <item m="1" x="97"/>
        <item m="1" x="81"/>
        <item m="1" x="133"/>
        <item m="1" x="117"/>
        <item m="1" x="100"/>
        <item m="1" x="84"/>
        <item m="1" x="136"/>
        <item m="1" x="120"/>
        <item m="1" x="103"/>
        <item m="1" x="86"/>
        <item m="1" x="139"/>
        <item m="1" x="123"/>
        <item m="1" x="142"/>
        <item m="1" x="126"/>
        <item m="1" x="109"/>
        <item m="1" x="92"/>
        <item m="1" x="145"/>
        <item m="1" x="112"/>
        <item m="1" x="95"/>
        <item m="1" x="132"/>
        <item m="1" x="116"/>
        <item m="1" x="99"/>
        <item m="1" x="83"/>
        <item m="1" x="135"/>
        <item m="1" x="119"/>
        <item m="1" x="102"/>
        <item m="1" x="85"/>
        <item m="1" x="138"/>
        <item m="1" x="122"/>
        <item m="1" x="105"/>
        <item m="1" x="131"/>
        <item m="1" x="88"/>
        <item m="1" x="115"/>
        <item m="1" x="98"/>
        <item m="1" x="124"/>
        <item m="1" x="82"/>
        <item m="1" x="107"/>
        <item m="1" x="134"/>
        <item m="1" x="90"/>
        <item m="1" x="118"/>
        <item m="1" x="143"/>
        <item m="1" x="101"/>
        <item m="1" x="127"/>
        <item m="1" x="110"/>
        <item m="1" x="137"/>
        <item m="1" x="93"/>
        <item m="1" x="121"/>
        <item m="1" x="146"/>
        <item m="1" x="104"/>
        <item m="1" x="129"/>
        <item m="1" x="87"/>
        <item m="1" x="113"/>
        <item m="1" x="140"/>
      </items>
    </pivotField>
    <pivotField outline="0" showAll="0" defaultSubtotal="0">
      <items count="194">
        <item m="1" x="191"/>
        <item m="1" x="125"/>
        <item x="24"/>
        <item m="1" x="163"/>
        <item m="1" x="113"/>
        <item m="1" x="151"/>
        <item m="1" x="94"/>
        <item m="1" x="149"/>
        <item m="1" x="140"/>
        <item m="1" x="173"/>
        <item m="1" x="155"/>
        <item m="1" x="88"/>
        <item m="1" x="138"/>
        <item m="1" x="141"/>
        <item m="1" x="93"/>
        <item m="1" x="127"/>
        <item m="1" x="190"/>
        <item m="1" x="160"/>
        <item m="1" x="116"/>
        <item m="1" x="126"/>
        <item m="1" x="82"/>
        <item m="1" x="77"/>
        <item m="1" x="89"/>
        <item m="1" x="120"/>
        <item m="1" x="184"/>
        <item m="1" x="111"/>
        <item x="71"/>
        <item m="1" x="168"/>
        <item m="1" x="150"/>
        <item m="1" x="100"/>
        <item m="1" x="104"/>
        <item m="1" x="81"/>
        <item m="1" x="95"/>
        <item m="1" x="137"/>
        <item m="1" x="109"/>
        <item m="1" x="193"/>
        <item m="1" x="96"/>
        <item m="1" x="118"/>
        <item m="1" x="170"/>
        <item m="1" x="161"/>
        <item m="1" x="182"/>
        <item m="1" x="107"/>
        <item m="1" x="103"/>
        <item m="1" x="134"/>
        <item m="1" x="169"/>
        <item m="1" x="176"/>
        <item m="1" x="172"/>
        <item m="1" x="167"/>
        <item m="1" x="87"/>
        <item m="1" x="91"/>
        <item m="1" x="98"/>
        <item m="1" x="180"/>
        <item m="1" x="90"/>
        <item m="1" x="108"/>
        <item m="1" x="156"/>
        <item m="1" x="124"/>
        <item m="1" x="83"/>
        <item m="1" x="181"/>
        <item m="1" x="159"/>
        <item m="1" x="80"/>
        <item m="1" x="85"/>
        <item m="1" x="192"/>
        <item m="1" x="171"/>
        <item m="1" x="178"/>
        <item m="1" x="123"/>
        <item m="1" x="129"/>
        <item m="1" x="136"/>
        <item m="1" x="144"/>
        <item m="1" x="135"/>
        <item m="1" x="128"/>
        <item m="1" x="97"/>
        <item m="1" x="174"/>
        <item m="1" x="175"/>
        <item m="1" x="183"/>
        <item m="1" x="130"/>
        <item m="1" x="143"/>
        <item m="1" x="142"/>
        <item m="1" x="179"/>
        <item m="1" x="72"/>
        <item m="1" x="99"/>
        <item m="1" x="185"/>
        <item m="1" x="153"/>
        <item m="1" x="177"/>
        <item m="1" x="162"/>
        <item m="1" x="147"/>
        <item m="1" x="145"/>
        <item m="1" x="122"/>
        <item m="1" x="189"/>
        <item m="1" x="106"/>
        <item m="1" x="117"/>
        <item m="1" x="114"/>
        <item m="1" x="164"/>
        <item m="1" x="101"/>
        <item m="1" x="166"/>
        <item m="1" x="110"/>
        <item m="1" x="119"/>
        <item m="1" x="84"/>
        <item m="1" x="146"/>
        <item m="1" x="148"/>
        <item x="49"/>
        <item x="19"/>
        <item m="1" x="102"/>
        <item x="23"/>
        <item m="1" x="131"/>
        <item x="25"/>
        <item x="18"/>
        <item m="1" x="79"/>
        <item m="1" x="154"/>
        <item m="1" x="157"/>
        <item m="1" x="158"/>
        <item x="10"/>
        <item m="1" x="165"/>
        <item m="1" x="187"/>
        <item x="2"/>
        <item x="58"/>
        <item m="1" x="78"/>
        <item x="22"/>
        <item x="41"/>
        <item x="56"/>
        <item x="50"/>
        <item m="1" x="105"/>
        <item x="39"/>
        <item m="1" x="74"/>
        <item x="30"/>
        <item x="48"/>
        <item x="55"/>
        <item m="1" x="132"/>
        <item x="5"/>
        <item x="54"/>
        <item x="21"/>
        <item m="1" x="152"/>
        <item x="45"/>
        <item m="1" x="115"/>
        <item m="1" x="188"/>
        <item x="1"/>
        <item m="1" x="86"/>
        <item m="1" x="121"/>
        <item x="34"/>
        <item m="1" x="186"/>
        <item m="1" x="139"/>
        <item m="1" x="112"/>
        <item m="1" x="133"/>
        <item m="1" x="73"/>
        <item m="1" x="76"/>
        <item m="1" x="75"/>
        <item m="1" x="92"/>
        <item x="0"/>
        <item x="3"/>
        <item x="4"/>
        <item x="6"/>
        <item x="7"/>
        <item x="8"/>
        <item x="9"/>
        <item x="11"/>
        <item x="12"/>
        <item x="13"/>
        <item x="14"/>
        <item x="15"/>
        <item x="16"/>
        <item x="17"/>
        <item x="20"/>
        <item x="26"/>
        <item x="27"/>
        <item x="28"/>
        <item x="29"/>
        <item x="31"/>
        <item x="32"/>
        <item x="33"/>
        <item x="35"/>
        <item x="36"/>
        <item x="37"/>
        <item x="38"/>
        <item x="40"/>
        <item x="42"/>
        <item x="43"/>
        <item x="44"/>
        <item x="46"/>
        <item x="47"/>
        <item x="51"/>
        <item x="52"/>
        <item x="53"/>
        <item x="57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08">
        <item x="24"/>
        <item x="52"/>
        <item m="1" x="73"/>
        <item m="1" x="101"/>
        <item m="1" x="91"/>
        <item m="1" x="64"/>
        <item m="1" x="104"/>
        <item x="53"/>
        <item x="26"/>
        <item x="27"/>
        <item x="10"/>
        <item m="1" x="93"/>
        <item x="2"/>
        <item m="1" x="102"/>
        <item x="21"/>
        <item m="1" x="106"/>
        <item x="41"/>
        <item x="34"/>
        <item x="48"/>
        <item m="1" x="105"/>
        <item m="1" x="69"/>
        <item m="1" x="92"/>
        <item m="1" x="107"/>
        <item m="1" x="103"/>
        <item m="1" x="99"/>
        <item x="62"/>
        <item m="1" x="70"/>
        <item m="1" x="65"/>
        <item m="1" x="97"/>
        <item m="1" x="80"/>
        <item m="1" x="89"/>
        <item x="29"/>
        <item m="1" x="82"/>
        <item m="1" x="100"/>
        <item x="57"/>
        <item m="1" x="66"/>
        <item x="35"/>
        <item x="31"/>
        <item m="1" x="79"/>
        <item x="12"/>
        <item x="61"/>
        <item x="19"/>
        <item m="1" x="90"/>
        <item m="1" x="68"/>
        <item m="1" x="87"/>
        <item x="7"/>
        <item m="1" x="76"/>
        <item x="17"/>
        <item m="1" x="88"/>
        <item m="1" x="72"/>
        <item m="1" x="84"/>
        <item m="1" x="95"/>
        <item x="22"/>
        <item x="55"/>
        <item m="1" x="75"/>
        <item m="1" x="74"/>
        <item m="1" x="77"/>
        <item m="1" x="94"/>
        <item m="1" x="67"/>
        <item m="1" x="83"/>
        <item x="45"/>
        <item x="43"/>
        <item x="32"/>
        <item x="23"/>
        <item x="25"/>
        <item x="18"/>
        <item m="1" x="71"/>
        <item m="1" x="86"/>
        <item m="1" x="98"/>
        <item x="39"/>
        <item x="47"/>
        <item x="37"/>
        <item x="50"/>
        <item x="11"/>
        <item x="5"/>
        <item x="40"/>
        <item x="51"/>
        <item x="56"/>
        <item x="6"/>
        <item m="1" x="78"/>
        <item x="1"/>
        <item m="1" x="81"/>
        <item m="1" x="63"/>
        <item m="1" x="96"/>
        <item m="1" x="85"/>
        <item x="0"/>
        <item x="3"/>
        <item x="4"/>
        <item x="8"/>
        <item x="9"/>
        <item x="13"/>
        <item x="14"/>
        <item x="15"/>
        <item x="16"/>
        <item x="20"/>
        <item x="28"/>
        <item x="30"/>
        <item x="33"/>
        <item x="36"/>
        <item x="38"/>
        <item x="42"/>
        <item x="44"/>
        <item x="46"/>
        <item x="49"/>
        <item x="54"/>
        <item x="58"/>
        <item x="59"/>
        <item x="60"/>
      </items>
    </pivotField>
    <pivotField axis="axisCol" showAll="0" defaultSubtotal="0">
      <items count="40">
        <item x="26"/>
        <item x="4"/>
        <item x="1"/>
        <item x="16"/>
        <item x="13"/>
        <item m="1" x="38"/>
        <item x="24"/>
        <item m="1" x="37"/>
        <item x="25"/>
        <item m="1" x="35"/>
        <item m="1" x="39"/>
        <item x="0"/>
        <item m="1" x="31"/>
        <item m="1" x="33"/>
        <item m="1" x="34"/>
        <item x="20"/>
        <item x="27"/>
        <item m="1" x="36"/>
        <item x="15"/>
        <item x="28"/>
        <item m="1" x="32"/>
        <item x="2"/>
        <item x="3"/>
        <item x="5"/>
        <item x="6"/>
        <item x="7"/>
        <item x="8"/>
        <item x="9"/>
        <item x="10"/>
        <item x="11"/>
        <item x="12"/>
        <item x="14"/>
        <item x="17"/>
        <item x="18"/>
        <item x="19"/>
        <item x="21"/>
        <item x="22"/>
        <item x="23"/>
        <item x="29"/>
        <item x="30"/>
      </items>
    </pivotField>
    <pivotField showAll="0">
      <items count="12">
        <item m="1" x="8"/>
        <item m="1" x="10"/>
        <item m="1" x="7"/>
        <item m="1" x="9"/>
        <item h="1" x="6"/>
        <item h="1" x="5"/>
        <item h="1" x="2"/>
        <item h="1" x="1"/>
        <item h="1" x="0"/>
        <item h="1" x="3"/>
        <item h="1"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 defaultSubtotal="0"/>
    <pivotField showAll="0" defaultSubtotal="0"/>
    <pivotField showAll="0" defaultSubtotal="0"/>
    <pivotField outline="0" showAll="0" sortType="descending">
      <items count="30">
        <item m="1" x="17"/>
        <item x="10"/>
        <item x="4"/>
        <item m="1" x="25"/>
        <item m="1" x="20"/>
        <item m="1" x="28"/>
        <item m="1" x="13"/>
        <item x="11"/>
        <item x="5"/>
        <item m="1" x="19"/>
        <item x="0"/>
        <item m="1" x="26"/>
        <item x="1"/>
        <item m="1" x="23"/>
        <item m="1" x="18"/>
        <item h="1" x="12"/>
        <item m="1" x="15"/>
        <item m="1" x="24"/>
        <item m="1" x="14"/>
        <item m="1" x="27"/>
        <item m="1" x="22"/>
        <item x="2"/>
        <item m="1" x="21"/>
        <item h="1" x="9"/>
        <item h="1" x="3"/>
        <item h="1" m="1" x="16"/>
        <item h="1" x="6"/>
        <item h="1" x="7"/>
        <item h="1"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outline="0" showAll="0" defaultSubtotal="0">
      <items count="9">
        <item m="1" x="5"/>
        <item m="1" x="8"/>
        <item m="1" x="6"/>
        <item x="0"/>
        <item m="1" x="7"/>
        <item m="1" x="3"/>
        <item m="1" x="2"/>
        <item m="1" x="1"/>
        <item m="1" x="4"/>
      </items>
    </pivotField>
    <pivotField outline="0" showAll="0" defaultSubtotal="0">
      <items count="53">
        <item x="4"/>
        <item x="7"/>
        <item x="0"/>
        <item m="1" x="30"/>
        <item x="8"/>
        <item m="1" x="49"/>
        <item x="12"/>
        <item x="11"/>
        <item x="5"/>
        <item m="1" x="23"/>
        <item x="1"/>
        <item m="1" x="18"/>
        <item m="1" x="14"/>
        <item m="1" x="39"/>
        <item m="1" x="22"/>
        <item m="1" x="19"/>
        <item m="1" x="32"/>
        <item m="1" x="43"/>
        <item m="1" x="15"/>
        <item m="1" x="29"/>
        <item m="1" x="41"/>
        <item m="1" x="52"/>
        <item m="1" x="24"/>
        <item m="1" x="25"/>
        <item m="1" x="33"/>
        <item m="1" x="38"/>
        <item m="1" x="45"/>
        <item m="1" x="50"/>
        <item m="1" x="16"/>
        <item m="1" x="21"/>
        <item m="1" x="31"/>
        <item m="1" x="37"/>
        <item m="1" x="42"/>
        <item m="1" x="48"/>
        <item x="13"/>
        <item m="1" x="35"/>
        <item m="1" x="44"/>
        <item m="1" x="47"/>
        <item m="1" x="51"/>
        <item m="1" x="17"/>
        <item m="1" x="28"/>
        <item m="1" x="26"/>
        <item x="3"/>
        <item m="1" x="46"/>
        <item m="1" x="36"/>
        <item m="1" x="34"/>
        <item m="1" x="20"/>
        <item m="1" x="40"/>
        <item x="10"/>
        <item m="1" x="27"/>
        <item x="2"/>
        <item x="6"/>
        <item x="9"/>
      </items>
    </pivotField>
    <pivotField outline="0" showAll="0" defaultSubtotal="0">
      <items count="41">
        <item m="1" x="29"/>
        <item m="1" x="14"/>
        <item m="1" x="36"/>
        <item m="1" x="13"/>
        <item m="1" x="16"/>
        <item m="1" x="34"/>
        <item m="1" x="31"/>
        <item m="1" x="7"/>
        <item m="1" x="12"/>
        <item m="1" x="35"/>
        <item m="1" x="3"/>
        <item m="1" x="23"/>
        <item m="1" x="5"/>
        <item m="1" x="28"/>
        <item m="1" x="1"/>
        <item m="1" x="27"/>
        <item m="1" x="4"/>
        <item m="1" x="22"/>
        <item m="1" x="15"/>
        <item m="1" x="24"/>
        <item m="1" x="17"/>
        <item m="1" x="25"/>
        <item x="0"/>
        <item m="1" x="10"/>
        <item m="1" x="40"/>
        <item m="1" x="30"/>
        <item m="1" x="37"/>
        <item m="1" x="18"/>
        <item m="1" x="9"/>
        <item m="1" x="21"/>
        <item m="1" x="32"/>
        <item m="1" x="8"/>
        <item m="1" x="19"/>
        <item m="1" x="33"/>
        <item m="1" x="20"/>
        <item m="1" x="26"/>
        <item m="1" x="38"/>
        <item m="1" x="2"/>
        <item m="1" x="6"/>
        <item m="1" x="11"/>
        <item m="1" x="39"/>
      </items>
    </pivotField>
    <pivotField showAll="0"/>
    <pivotField dataField="1" showAll="0" defaultSubtotal="0">
      <items count="11">
        <item m="1" x="10"/>
        <item m="1" x="7"/>
        <item m="1" x="8"/>
        <item x="6"/>
        <item x="0"/>
        <item x="4"/>
        <item x="1"/>
        <item m="1" x="9"/>
        <item x="2"/>
        <item x="3"/>
        <item x="5"/>
      </items>
    </pivotField>
    <pivotField showAll="0" defaultSubtotal="0"/>
    <pivotField outline="0" showAll="0" defaultSubtotal="0">
      <items count="163">
        <item m="1" x="98"/>
        <item m="1" x="96"/>
        <item m="1" x="45"/>
        <item m="1" x="75"/>
        <item m="1" x="157"/>
        <item m="1" x="100"/>
        <item m="1" x="115"/>
        <item m="1" x="94"/>
        <item m="1" x="67"/>
        <item m="1" x="39"/>
        <item m="1" x="68"/>
        <item m="1" x="49"/>
        <item m="1" x="156"/>
        <item m="1" x="36"/>
        <item m="1" x="59"/>
        <item m="1" x="133"/>
        <item m="1" x="42"/>
        <item m="1" x="132"/>
        <item m="1" x="62"/>
        <item m="1" x="123"/>
        <item m="1" x="72"/>
        <item m="1" x="53"/>
        <item m="1" x="91"/>
        <item m="1" x="111"/>
        <item m="1" x="162"/>
        <item m="1" x="34"/>
        <item m="1" x="107"/>
        <item m="1" x="92"/>
        <item x="3"/>
        <item m="1" x="95"/>
        <item m="1" x="143"/>
        <item m="1" x="145"/>
        <item m="1" x="97"/>
        <item m="1" x="142"/>
        <item m="1" x="89"/>
        <item m="1" x="79"/>
        <item m="1" x="150"/>
        <item m="1" x="38"/>
        <item m="1" x="55"/>
        <item m="1" x="50"/>
        <item m="1" x="151"/>
        <item m="1" x="71"/>
        <item m="1" x="131"/>
        <item m="1" x="74"/>
        <item m="1" x="147"/>
        <item m="1" x="56"/>
        <item m="1" x="83"/>
        <item m="1" x="120"/>
        <item m="1" x="41"/>
        <item m="1" x="109"/>
        <item m="1" x="76"/>
        <item m="1" x="140"/>
        <item m="1" x="84"/>
        <item m="1" x="116"/>
        <item m="1" x="46"/>
        <item m="1" x="66"/>
        <item m="1" x="104"/>
        <item m="1" x="126"/>
        <item m="1" x="80"/>
        <item m="1" x="129"/>
        <item m="1" x="121"/>
        <item m="1" x="134"/>
        <item m="1" x="149"/>
        <item m="1" x="154"/>
        <item m="1" x="57"/>
        <item m="1" x="88"/>
        <item m="1" x="82"/>
        <item m="1" x="117"/>
        <item m="1" x="160"/>
        <item m="1" x="130"/>
        <item m="1" x="158"/>
        <item m="1" x="112"/>
        <item m="1" x="69"/>
        <item m="1" x="65"/>
        <item m="1" x="78"/>
        <item m="1" x="52"/>
        <item m="1" x="35"/>
        <item m="1" x="93"/>
        <item m="1" x="136"/>
        <item m="1" x="108"/>
        <item m="1" x="70"/>
        <item m="1" x="87"/>
        <item m="1" x="125"/>
        <item m="1" x="118"/>
        <item m="1" x="119"/>
        <item m="1" x="128"/>
        <item m="1" x="135"/>
        <item m="1" x="138"/>
        <item m="1" x="90"/>
        <item m="1" x="152"/>
        <item m="1" x="114"/>
        <item m="1" x="77"/>
        <item m="1" x="141"/>
        <item m="1" x="127"/>
        <item m="1" x="103"/>
        <item m="1" x="58"/>
        <item m="1" x="61"/>
        <item m="1" x="44"/>
        <item m="1" x="48"/>
        <item m="1" x="144"/>
        <item m="1" x="122"/>
        <item m="1" x="101"/>
        <item m="1" x="161"/>
        <item x="29"/>
        <item m="1" x="40"/>
        <item m="1" x="146"/>
        <item x="25"/>
        <item x="22"/>
        <item m="1" x="64"/>
        <item x="17"/>
        <item x="18"/>
        <item m="1" x="110"/>
        <item m="1" x="37"/>
        <item m="1" x="60"/>
        <item m="1" x="105"/>
        <item m="1" x="139"/>
        <item x="10"/>
        <item m="1" x="51"/>
        <item m="1" x="153"/>
        <item x="31"/>
        <item m="1" x="155"/>
        <item x="26"/>
        <item m="1" x="99"/>
        <item x="0"/>
        <item x="1"/>
        <item x="2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9"/>
        <item x="20"/>
        <item m="1" x="148"/>
        <item m="1" x="86"/>
        <item m="1" x="102"/>
        <item x="28"/>
        <item m="1" x="54"/>
        <item m="1" x="43"/>
        <item m="1" x="63"/>
        <item x="30"/>
        <item m="1" x="85"/>
        <item x="27"/>
        <item x="32"/>
        <item m="1" x="124"/>
        <item m="1" x="47"/>
        <item m="1" x="73"/>
        <item x="24"/>
        <item m="1" x="113"/>
        <item m="1" x="159"/>
        <item m="1" x="81"/>
        <item m="1" x="33"/>
        <item m="1" x="137"/>
        <item m="1" x="106"/>
        <item x="21"/>
        <item x="23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3"/>
  </colFields>
  <colItems count="31">
    <i>
      <x/>
    </i>
    <i>
      <x v="1"/>
    </i>
    <i>
      <x v="2"/>
    </i>
    <i>
      <x v="3"/>
    </i>
    <i>
      <x v="4"/>
    </i>
    <i>
      <x v="6"/>
    </i>
    <i>
      <x v="8"/>
    </i>
    <i>
      <x v="11"/>
    </i>
    <i>
      <x v="15"/>
    </i>
    <i>
      <x v="16"/>
    </i>
    <i>
      <x v="18"/>
    </i>
    <i>
      <x v="19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</colItems>
  <dataFields count="1">
    <dataField name="Nombre de Catégorie" fld="14" subtotal="count" baseField="0" baseItem="0"/>
  </dataFields>
  <formats count="42">
    <format dxfId="206">
      <pivotArea field="1" type="button" dataOnly="0" labelOnly="1" outline="0"/>
    </format>
    <format dxfId="205">
      <pivotArea field="2" type="button" dataOnly="0" labelOnly="1" outline="0"/>
    </format>
    <format dxfId="204">
      <pivotArea field="14" type="button" dataOnly="0" labelOnly="1" outline="0"/>
    </format>
    <format dxfId="203">
      <pivotArea field="4" type="button" dataOnly="0" labelOnly="1" outline="0"/>
    </format>
    <format dxfId="202">
      <pivotArea field="0" type="button" dataOnly="0" labelOnly="1" outline="0"/>
    </format>
    <format dxfId="201">
      <pivotArea dataOnly="0" labelOnly="1" grandRow="1" outline="0" fieldPosition="0"/>
    </format>
    <format dxfId="200">
      <pivotArea field="0" type="button" dataOnly="0" labelOnly="1" outline="0"/>
    </format>
    <format dxfId="199">
      <pivotArea dataOnly="0" labelOnly="1" grandRow="1" outline="0" fieldPosition="0"/>
    </format>
    <format dxfId="198">
      <pivotArea field="0" type="button" dataOnly="0" labelOnly="1" outline="0"/>
    </format>
    <format dxfId="197">
      <pivotArea dataOnly="0" labelOnly="1" grandRow="1" outline="0" offset="A256" fieldPosition="0"/>
    </format>
    <format dxfId="196">
      <pivotArea field="14" type="button" dataOnly="0" labelOnly="1" outline="0"/>
    </format>
    <format dxfId="195">
      <pivotArea field="4" type="button" dataOnly="0" labelOnly="1" outline="0"/>
    </format>
    <format dxfId="194">
      <pivotArea field="10" type="button" dataOnly="0" labelOnly="1" outline="0"/>
    </format>
    <format dxfId="193">
      <pivotArea field="11" type="button" dataOnly="0" labelOnly="1" outline="0"/>
    </format>
    <format dxfId="192">
      <pivotArea field="12" type="button" dataOnly="0" labelOnly="1" outline="0"/>
    </format>
    <format dxfId="191">
      <pivotArea field="16" type="button" dataOnly="0" labelOnly="1" outline="0"/>
    </format>
    <format dxfId="190">
      <pivotArea field="9" type="button" dataOnly="0" labelOnly="1" outline="0"/>
    </format>
    <format dxfId="189">
      <pivotArea field="10" type="button" dataOnly="0" labelOnly="1" outline="0"/>
    </format>
    <format dxfId="188">
      <pivotArea field="11" type="button" dataOnly="0" labelOnly="1" outline="0"/>
    </format>
    <format dxfId="187">
      <pivotArea field="12" type="button" dataOnly="0" labelOnly="1" outline="0"/>
    </format>
    <format dxfId="186">
      <pivotArea field="16" type="button" dataOnly="0" labelOnly="1" outline="0"/>
    </format>
    <format dxfId="185">
      <pivotArea field="11" type="button" dataOnly="0" labelOnly="1" outline="0"/>
    </format>
    <format dxfId="184">
      <pivotArea field="11" type="button" dataOnly="0" labelOnly="1" outline="0"/>
    </format>
    <format dxfId="183">
      <pivotArea type="all" dataOnly="0" outline="0" fieldPosition="0"/>
    </format>
    <format dxfId="182">
      <pivotArea field="10" type="button" dataOnly="0" labelOnly="1" outline="0"/>
    </format>
    <format dxfId="181">
      <pivotArea field="11" type="button" dataOnly="0" labelOnly="1" outline="0"/>
    </format>
    <format dxfId="180">
      <pivotArea field="12" type="button" dataOnly="0" labelOnly="1" outline="0"/>
    </format>
    <format dxfId="179">
      <pivotArea field="16" type="button" dataOnly="0" labelOnly="1" outline="0"/>
    </format>
    <format dxfId="178">
      <pivotArea field="10" type="button" dataOnly="0" labelOnly="1" outline="0"/>
    </format>
    <format dxfId="177">
      <pivotArea field="11" type="button" dataOnly="0" labelOnly="1" outline="0"/>
    </format>
    <format dxfId="176">
      <pivotArea field="12" type="button" dataOnly="0" labelOnly="1" outline="0"/>
    </format>
    <format dxfId="175">
      <pivotArea field="16" type="button" dataOnly="0" labelOnly="1" outline="0"/>
    </format>
    <format dxfId="174">
      <pivotArea outline="0" collapsedLevelsAreSubtotals="1" fieldPosition="0"/>
    </format>
    <format dxfId="173">
      <pivotArea type="origin" dataOnly="0" labelOnly="1" outline="0" offset="A2" fieldPosition="0"/>
    </format>
    <format dxfId="172">
      <pivotArea dataOnly="0" labelOnly="1" outline="0" axis="axisValues" fieldPosition="0"/>
    </format>
    <format dxfId="171">
      <pivotArea outline="0" collapsedLevelsAreSubtotals="1" fieldPosition="0"/>
    </format>
    <format dxfId="170">
      <pivotArea field="14" type="button" dataOnly="0" labelOnly="1" outline="0"/>
    </format>
    <format dxfId="169">
      <pivotArea type="origin" dataOnly="0" labelOnly="1" outline="0" fieldPosition="0"/>
    </format>
    <format dxfId="168">
      <pivotArea field="9" type="button" dataOnly="0" labelOnly="1" outline="0"/>
    </format>
    <format dxfId="167">
      <pivotArea type="topRight" dataOnly="0" labelOnly="1" outline="0" fieldPosition="0"/>
    </format>
    <format dxfId="166">
      <pivotArea dataOnly="0" labelOnly="1" fieldPosition="0">
        <references count="1">
          <reference field="3" count="0"/>
        </references>
      </pivotArea>
    </format>
    <format dxfId="165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enis.satge@sfr.f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dominique.papillault@orange.fr" TargetMode="External"/><Relationship Id="rId1" Type="http://schemas.openxmlformats.org/officeDocument/2006/relationships/hyperlink" Target="mailto:maurer.marc3@orange.fr" TargetMode="External"/><Relationship Id="rId6" Type="http://schemas.openxmlformats.org/officeDocument/2006/relationships/hyperlink" Target="mailto:dk@kempf.fr" TargetMode="External"/><Relationship Id="rId5" Type="http://schemas.openxmlformats.org/officeDocument/2006/relationships/hyperlink" Target="mailto:mikedebuc@hotmail.com" TargetMode="External"/><Relationship Id="rId4" Type="http://schemas.openxmlformats.org/officeDocument/2006/relationships/hyperlink" Target="mailto:neyod3@aol.com" TargetMode="Externa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7.xml"/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H202"/>
  <sheetViews>
    <sheetView tabSelected="1" zoomScale="80" zoomScaleNormal="8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K1" sqref="K1:K1048576"/>
    </sheetView>
  </sheetViews>
  <sheetFormatPr baseColWidth="10" defaultRowHeight="15" x14ac:dyDescent="0.25"/>
  <cols>
    <col min="1" max="1" width="1" style="143" customWidth="1"/>
    <col min="2" max="2" width="8.140625" style="60" customWidth="1"/>
    <col min="3" max="3" width="7.42578125" style="144" customWidth="1"/>
    <col min="4" max="4" width="9" style="144" customWidth="1"/>
    <col min="5" max="5" width="14.85546875" style="201" customWidth="1"/>
    <col min="6" max="6" width="14.7109375" style="183" customWidth="1"/>
    <col min="7" max="7" width="11.140625" style="145" customWidth="1"/>
    <col min="8" max="8" width="10.42578125" style="189" bestFit="1" customWidth="1"/>
    <col min="9" max="9" width="8.85546875" style="163" customWidth="1"/>
    <col min="10" max="10" width="23.140625" style="187" customWidth="1"/>
    <col min="11" max="11" width="1.5703125" style="143" customWidth="1"/>
    <col min="12" max="12" width="5.85546875" style="144" customWidth="1"/>
    <col min="13" max="13" width="5.28515625" style="144" customWidth="1"/>
    <col min="14" max="14" width="5.28515625" style="21" customWidth="1"/>
    <col min="15" max="15" width="5.28515625" style="144" customWidth="1"/>
    <col min="16" max="16" width="5.28515625" style="21" customWidth="1"/>
    <col min="17" max="17" width="5.28515625" style="144" customWidth="1"/>
    <col min="18" max="18" width="7.85546875" style="21" customWidth="1"/>
    <col min="19" max="19" width="5.28515625" style="21" customWidth="1"/>
    <col min="20" max="22" width="5.28515625" style="144" customWidth="1"/>
    <col min="23" max="23" width="5.7109375" style="144" customWidth="1"/>
    <col min="24" max="24" width="7.85546875" style="21" customWidth="1"/>
    <col min="25" max="29" width="5.28515625" style="144" customWidth="1"/>
    <col min="30" max="30" width="7.85546875" style="21" customWidth="1"/>
    <col min="31" max="31" width="6.5703125" style="144" customWidth="1"/>
    <col min="32" max="32" width="8.42578125" style="144" customWidth="1"/>
    <col min="33" max="16384" width="11.42578125" style="144"/>
  </cols>
  <sheetData>
    <row r="1" spans="1:34" ht="15.75" thickBot="1" x14ac:dyDescent="0.3">
      <c r="C1" s="95"/>
      <c r="D1" s="95"/>
      <c r="Q1" s="118"/>
      <c r="R1" s="60"/>
      <c r="S1" s="60"/>
      <c r="T1" s="118"/>
      <c r="U1" s="118"/>
      <c r="V1" s="118"/>
    </row>
    <row r="2" spans="1:34" ht="19.5" thickBot="1" x14ac:dyDescent="0.35">
      <c r="B2" s="60">
        <v>81</v>
      </c>
      <c r="C2" s="150" t="s">
        <v>285</v>
      </c>
      <c r="D2" s="151"/>
      <c r="E2" s="202"/>
      <c r="F2" s="166"/>
      <c r="K2" s="149"/>
      <c r="L2" s="118"/>
      <c r="N2" s="60"/>
      <c r="O2" s="118"/>
      <c r="P2" s="60"/>
      <c r="Q2" s="118"/>
      <c r="R2" s="60"/>
      <c r="S2" s="60"/>
      <c r="T2" s="118"/>
      <c r="U2" s="118"/>
      <c r="V2" s="118"/>
      <c r="AF2" s="60" t="s">
        <v>67</v>
      </c>
    </row>
    <row r="3" spans="1:34" ht="15.75" thickBot="1" x14ac:dyDescent="0.3">
      <c r="C3" s="207" t="s">
        <v>284</v>
      </c>
      <c r="D3" s="207" t="s">
        <v>38</v>
      </c>
      <c r="F3" s="184"/>
      <c r="Q3" s="118"/>
      <c r="R3" s="60"/>
      <c r="S3" s="60"/>
      <c r="T3" s="118"/>
      <c r="U3" s="118"/>
      <c r="V3" s="118"/>
    </row>
    <row r="4" spans="1:34" s="147" customFormat="1" ht="15.75" thickBot="1" x14ac:dyDescent="0.3">
      <c r="A4" s="146"/>
      <c r="B4" s="60"/>
      <c r="D4" s="144"/>
      <c r="E4" s="201"/>
      <c r="F4" s="183"/>
      <c r="G4" s="145"/>
      <c r="H4" s="173"/>
      <c r="I4" s="145"/>
      <c r="J4" s="188"/>
      <c r="K4" s="200"/>
      <c r="L4" s="164"/>
      <c r="M4" s="272" t="s">
        <v>93</v>
      </c>
      <c r="N4" s="273"/>
      <c r="O4" s="273"/>
      <c r="P4" s="273"/>
      <c r="Q4" s="273"/>
      <c r="R4" s="274"/>
      <c r="S4" s="275" t="s">
        <v>94</v>
      </c>
      <c r="T4" s="276"/>
      <c r="U4" s="276"/>
      <c r="V4" s="276"/>
      <c r="W4" s="276"/>
      <c r="X4" s="277"/>
      <c r="Y4" s="278" t="s">
        <v>127</v>
      </c>
      <c r="Z4" s="279"/>
      <c r="AA4" s="279"/>
      <c r="AB4" s="279"/>
      <c r="AC4" s="279"/>
      <c r="AD4" s="280"/>
      <c r="AE4" s="281" t="s">
        <v>131</v>
      </c>
      <c r="AF4" s="282"/>
      <c r="AG4" s="283"/>
    </row>
    <row r="5" spans="1:34" ht="15.75" thickBot="1" x14ac:dyDescent="0.3">
      <c r="C5" s="207"/>
      <c r="D5" s="207"/>
      <c r="E5" s="207"/>
      <c r="F5" s="207"/>
      <c r="G5" s="207"/>
      <c r="H5" s="207"/>
      <c r="I5" s="207"/>
      <c r="J5" s="207"/>
      <c r="K5" s="207"/>
      <c r="L5" s="262" t="s">
        <v>107</v>
      </c>
      <c r="N5" s="144"/>
      <c r="P5" s="144"/>
      <c r="R5" s="144"/>
      <c r="S5" s="144"/>
      <c r="X5" s="144"/>
      <c r="AD5" s="144"/>
      <c r="AE5" s="118"/>
      <c r="AF5" s="118"/>
      <c r="AG5" s="197"/>
      <c r="AH5"/>
    </row>
    <row r="6" spans="1:34" ht="42" customHeight="1" thickBot="1" x14ac:dyDescent="0.3">
      <c r="B6" s="148" t="s">
        <v>36</v>
      </c>
      <c r="C6" s="263" t="s">
        <v>4</v>
      </c>
      <c r="D6" s="264" t="s">
        <v>33</v>
      </c>
      <c r="E6" s="265" t="s">
        <v>1</v>
      </c>
      <c r="F6" s="266" t="s">
        <v>2</v>
      </c>
      <c r="G6" s="261" t="s">
        <v>3</v>
      </c>
      <c r="H6" s="267" t="s">
        <v>5</v>
      </c>
      <c r="I6" s="75" t="s">
        <v>7</v>
      </c>
      <c r="J6" s="75" t="s">
        <v>115</v>
      </c>
      <c r="K6" s="207"/>
      <c r="L6" s="171" t="s">
        <v>132</v>
      </c>
      <c r="M6" s="152" t="s">
        <v>83</v>
      </c>
      <c r="N6" s="153" t="s">
        <v>82</v>
      </c>
      <c r="O6" s="153" t="s">
        <v>71</v>
      </c>
      <c r="P6" s="153" t="s">
        <v>70</v>
      </c>
      <c r="Q6" s="153" t="s">
        <v>105</v>
      </c>
      <c r="R6" s="167" t="s">
        <v>106</v>
      </c>
      <c r="S6" s="153" t="s">
        <v>108</v>
      </c>
      <c r="T6" s="153" t="s">
        <v>109</v>
      </c>
      <c r="U6" s="153" t="s">
        <v>110</v>
      </c>
      <c r="V6" s="153" t="s">
        <v>111</v>
      </c>
      <c r="W6" s="153" t="s">
        <v>81</v>
      </c>
      <c r="X6" s="167" t="s">
        <v>112</v>
      </c>
      <c r="Y6" s="159" t="s">
        <v>121</v>
      </c>
      <c r="Z6" s="153" t="s">
        <v>122</v>
      </c>
      <c r="AA6" s="153" t="s">
        <v>123</v>
      </c>
      <c r="AB6" s="153" t="s">
        <v>124</v>
      </c>
      <c r="AC6" s="153" t="s">
        <v>125</v>
      </c>
      <c r="AD6" s="167" t="s">
        <v>126</v>
      </c>
      <c r="AE6" s="167" t="s">
        <v>92</v>
      </c>
      <c r="AF6" s="206" t="s">
        <v>245</v>
      </c>
      <c r="AG6" s="205" t="s">
        <v>64</v>
      </c>
      <c r="AH6"/>
    </row>
    <row r="7" spans="1:34" s="118" customFormat="1" x14ac:dyDescent="0.25">
      <c r="A7" s="149">
        <v>1</v>
      </c>
      <c r="B7" s="60">
        <v>1</v>
      </c>
      <c r="C7" s="207" t="s">
        <v>307</v>
      </c>
      <c r="D7" s="22">
        <v>60</v>
      </c>
      <c r="E7" s="1" t="s">
        <v>454</v>
      </c>
      <c r="F7" s="207" t="s">
        <v>455</v>
      </c>
      <c r="G7" s="207" t="s">
        <v>129</v>
      </c>
      <c r="H7" s="19" t="s">
        <v>390</v>
      </c>
      <c r="I7" s="207">
        <v>300</v>
      </c>
      <c r="J7" s="207" t="s">
        <v>204</v>
      </c>
      <c r="K7" s="207"/>
      <c r="L7" s="168">
        <v>3</v>
      </c>
      <c r="M7" s="154">
        <v>6</v>
      </c>
      <c r="N7" s="155">
        <v>2</v>
      </c>
      <c r="O7" s="155">
        <v>2</v>
      </c>
      <c r="P7" s="155"/>
      <c r="Q7" s="155"/>
      <c r="R7" s="174">
        <v>6</v>
      </c>
      <c r="S7" s="156">
        <v>4</v>
      </c>
      <c r="T7" s="156">
        <v>2</v>
      </c>
      <c r="U7" s="156">
        <v>1</v>
      </c>
      <c r="V7" s="156"/>
      <c r="W7" s="156">
        <v>3</v>
      </c>
      <c r="X7" s="177">
        <v>19</v>
      </c>
      <c r="Y7" s="157">
        <v>7</v>
      </c>
      <c r="Z7" s="157"/>
      <c r="AA7" s="157">
        <v>1</v>
      </c>
      <c r="AB7" s="157">
        <v>1</v>
      </c>
      <c r="AC7" s="157">
        <v>1</v>
      </c>
      <c r="AD7" s="180">
        <v>10</v>
      </c>
      <c r="AE7" s="63"/>
      <c r="AF7" s="29">
        <v>17</v>
      </c>
      <c r="AG7" s="158">
        <v>35</v>
      </c>
      <c r="AH7"/>
    </row>
    <row r="8" spans="1:34" s="118" customFormat="1" x14ac:dyDescent="0.25">
      <c r="A8" s="149">
        <v>2</v>
      </c>
      <c r="B8" s="60">
        <v>2</v>
      </c>
      <c r="C8" s="207" t="s">
        <v>307</v>
      </c>
      <c r="D8" s="22">
        <v>80</v>
      </c>
      <c r="E8" s="1" t="s">
        <v>479</v>
      </c>
      <c r="F8" s="207" t="s">
        <v>480</v>
      </c>
      <c r="G8" s="207" t="s">
        <v>129</v>
      </c>
      <c r="H8" s="19" t="s">
        <v>142</v>
      </c>
      <c r="I8" s="207">
        <v>300</v>
      </c>
      <c r="J8" s="207" t="s">
        <v>204</v>
      </c>
      <c r="K8" s="207"/>
      <c r="L8" s="169">
        <v>3</v>
      </c>
      <c r="M8" s="131">
        <v>6</v>
      </c>
      <c r="N8" s="130">
        <v>3</v>
      </c>
      <c r="O8" s="130"/>
      <c r="P8" s="130"/>
      <c r="Q8" s="130">
        <v>1</v>
      </c>
      <c r="R8" s="175">
        <v>8</v>
      </c>
      <c r="S8" s="134">
        <v>4</v>
      </c>
      <c r="T8" s="134">
        <v>2</v>
      </c>
      <c r="U8" s="134"/>
      <c r="V8" s="134">
        <v>2</v>
      </c>
      <c r="W8" s="134">
        <v>2</v>
      </c>
      <c r="X8" s="178">
        <v>18</v>
      </c>
      <c r="Y8" s="139">
        <v>5</v>
      </c>
      <c r="Z8" s="139">
        <v>2</v>
      </c>
      <c r="AA8" s="139"/>
      <c r="AB8" s="139">
        <v>2</v>
      </c>
      <c r="AC8" s="139">
        <v>1</v>
      </c>
      <c r="AD8" s="181">
        <v>13</v>
      </c>
      <c r="AE8" s="64"/>
      <c r="AF8" s="30">
        <v>15</v>
      </c>
      <c r="AG8" s="141">
        <v>39</v>
      </c>
      <c r="AH8"/>
    </row>
    <row r="9" spans="1:34" s="118" customFormat="1" x14ac:dyDescent="0.25">
      <c r="A9" s="149">
        <v>3</v>
      </c>
      <c r="B9" s="60">
        <v>3</v>
      </c>
      <c r="C9" s="207" t="s">
        <v>307</v>
      </c>
      <c r="D9" s="22">
        <v>76</v>
      </c>
      <c r="E9" s="1" t="s">
        <v>473</v>
      </c>
      <c r="F9" s="207" t="s">
        <v>150</v>
      </c>
      <c r="G9" s="207" t="s">
        <v>129</v>
      </c>
      <c r="H9" s="19" t="s">
        <v>54</v>
      </c>
      <c r="I9" s="207">
        <v>260</v>
      </c>
      <c r="J9" s="207" t="s">
        <v>411</v>
      </c>
      <c r="K9" s="207"/>
      <c r="L9" s="169">
        <v>3</v>
      </c>
      <c r="M9" s="131">
        <v>2</v>
      </c>
      <c r="N9" s="130">
        <v>1</v>
      </c>
      <c r="O9" s="130">
        <v>3</v>
      </c>
      <c r="P9" s="130">
        <v>1</v>
      </c>
      <c r="Q9" s="130">
        <v>3</v>
      </c>
      <c r="R9" s="175">
        <v>25</v>
      </c>
      <c r="S9" s="134">
        <v>3</v>
      </c>
      <c r="T9" s="134"/>
      <c r="U9" s="134"/>
      <c r="V9" s="134">
        <v>3</v>
      </c>
      <c r="W9" s="134">
        <v>4</v>
      </c>
      <c r="X9" s="178">
        <v>29</v>
      </c>
      <c r="Y9" s="139">
        <v>2</v>
      </c>
      <c r="Z9" s="139">
        <v>2</v>
      </c>
      <c r="AA9" s="139">
        <v>3</v>
      </c>
      <c r="AB9" s="139"/>
      <c r="AC9" s="139">
        <v>3</v>
      </c>
      <c r="AD9" s="181">
        <v>23</v>
      </c>
      <c r="AE9" s="64"/>
      <c r="AF9" s="30">
        <v>7</v>
      </c>
      <c r="AG9" s="141">
        <v>77</v>
      </c>
      <c r="AH9"/>
    </row>
    <row r="10" spans="1:34" s="118" customFormat="1" x14ac:dyDescent="0.25">
      <c r="A10" s="149">
        <v>4</v>
      </c>
      <c r="B10" s="60">
        <v>4</v>
      </c>
      <c r="C10" s="207" t="s">
        <v>307</v>
      </c>
      <c r="D10" s="22">
        <v>79</v>
      </c>
      <c r="E10" s="1" t="s">
        <v>477</v>
      </c>
      <c r="F10" s="207" t="s">
        <v>478</v>
      </c>
      <c r="G10" s="207" t="s">
        <v>129</v>
      </c>
      <c r="H10" s="19" t="s">
        <v>142</v>
      </c>
      <c r="I10" s="207">
        <v>300</v>
      </c>
      <c r="J10" s="207" t="s">
        <v>433</v>
      </c>
      <c r="K10" s="207"/>
      <c r="L10" s="169">
        <v>3</v>
      </c>
      <c r="M10" s="131">
        <v>2</v>
      </c>
      <c r="N10" s="130"/>
      <c r="O10" s="130">
        <v>1</v>
      </c>
      <c r="P10" s="130">
        <v>3</v>
      </c>
      <c r="Q10" s="130">
        <v>4</v>
      </c>
      <c r="R10" s="175">
        <v>31</v>
      </c>
      <c r="S10" s="134">
        <v>2</v>
      </c>
      <c r="T10" s="134">
        <v>1</v>
      </c>
      <c r="U10" s="134"/>
      <c r="V10" s="134">
        <v>3</v>
      </c>
      <c r="W10" s="134">
        <v>4</v>
      </c>
      <c r="X10" s="178">
        <v>30</v>
      </c>
      <c r="Y10" s="139">
        <v>3</v>
      </c>
      <c r="Z10" s="139"/>
      <c r="AA10" s="139"/>
      <c r="AB10" s="139">
        <v>4</v>
      </c>
      <c r="AC10" s="139">
        <v>3</v>
      </c>
      <c r="AD10" s="181">
        <v>27</v>
      </c>
      <c r="AE10" s="64"/>
      <c r="AF10" s="30">
        <v>7</v>
      </c>
      <c r="AG10" s="141">
        <v>88</v>
      </c>
      <c r="AH10"/>
    </row>
    <row r="11" spans="1:34" s="118" customFormat="1" x14ac:dyDescent="0.25">
      <c r="A11" s="149">
        <v>5</v>
      </c>
      <c r="B11" s="60">
        <v>5</v>
      </c>
      <c r="C11" s="207" t="s">
        <v>307</v>
      </c>
      <c r="D11" s="22">
        <v>50</v>
      </c>
      <c r="E11" s="1" t="s">
        <v>443</v>
      </c>
      <c r="F11" s="207" t="s">
        <v>444</v>
      </c>
      <c r="G11" s="207" t="s">
        <v>129</v>
      </c>
      <c r="H11" s="19" t="s">
        <v>61</v>
      </c>
      <c r="I11" s="207">
        <v>300</v>
      </c>
      <c r="J11" s="207" t="s">
        <v>315</v>
      </c>
      <c r="K11" s="207"/>
      <c r="L11" s="169">
        <v>2</v>
      </c>
      <c r="M11" s="131">
        <v>7</v>
      </c>
      <c r="N11" s="130">
        <v>2</v>
      </c>
      <c r="O11" s="130">
        <v>1</v>
      </c>
      <c r="P11" s="130"/>
      <c r="Q11" s="130"/>
      <c r="R11" s="175">
        <v>4</v>
      </c>
      <c r="S11" s="134"/>
      <c r="T11" s="134"/>
      <c r="U11" s="134"/>
      <c r="V11" s="134"/>
      <c r="W11" s="134"/>
      <c r="X11" s="178">
        <v>0</v>
      </c>
      <c r="Y11" s="139"/>
      <c r="Z11" s="139"/>
      <c r="AA11" s="139"/>
      <c r="AB11" s="139"/>
      <c r="AC11" s="139"/>
      <c r="AD11" s="181">
        <v>0</v>
      </c>
      <c r="AE11" s="64"/>
      <c r="AF11" s="30">
        <v>7</v>
      </c>
      <c r="AG11" s="141">
        <v>999</v>
      </c>
      <c r="AH11"/>
    </row>
    <row r="12" spans="1:34" s="118" customFormat="1" x14ac:dyDescent="0.25">
      <c r="A12" s="149">
        <v>6</v>
      </c>
      <c r="B12" s="60" t="s">
        <v>244</v>
      </c>
      <c r="C12" s="207"/>
      <c r="D12" s="207"/>
      <c r="E12" s="207"/>
      <c r="F12" s="207"/>
      <c r="G12" s="207"/>
      <c r="H12" s="207"/>
      <c r="I12" s="207"/>
      <c r="J12" s="207"/>
      <c r="K12" s="207"/>
      <c r="L12" s="169"/>
      <c r="M12" s="131"/>
      <c r="N12" s="130"/>
      <c r="O12" s="130"/>
      <c r="P12" s="130"/>
      <c r="Q12" s="130"/>
      <c r="R12" s="175"/>
      <c r="S12" s="134"/>
      <c r="T12" s="134"/>
      <c r="U12" s="134"/>
      <c r="V12" s="134"/>
      <c r="W12" s="134"/>
      <c r="X12" s="178"/>
      <c r="Y12" s="139"/>
      <c r="Z12" s="139"/>
      <c r="AA12" s="139"/>
      <c r="AB12" s="139"/>
      <c r="AC12" s="139"/>
      <c r="AD12" s="181"/>
      <c r="AE12" s="64"/>
      <c r="AF12" s="30"/>
      <c r="AG12" s="141"/>
      <c r="AH12"/>
    </row>
    <row r="13" spans="1:34" s="118" customFormat="1" x14ac:dyDescent="0.25">
      <c r="A13" s="149">
        <v>7</v>
      </c>
      <c r="B13" s="60">
        <v>1</v>
      </c>
      <c r="C13" s="207" t="s">
        <v>86</v>
      </c>
      <c r="D13" s="22">
        <v>53</v>
      </c>
      <c r="E13" s="1" t="s">
        <v>218</v>
      </c>
      <c r="F13" s="207" t="s">
        <v>219</v>
      </c>
      <c r="G13" s="207" t="s">
        <v>129</v>
      </c>
      <c r="H13" s="19" t="s">
        <v>169</v>
      </c>
      <c r="I13" s="207">
        <v>250</v>
      </c>
      <c r="J13" s="207" t="s">
        <v>178</v>
      </c>
      <c r="K13" s="207"/>
      <c r="L13" s="169">
        <v>3</v>
      </c>
      <c r="M13" s="131">
        <v>9</v>
      </c>
      <c r="N13" s="130">
        <v>1</v>
      </c>
      <c r="O13" s="130"/>
      <c r="P13" s="130"/>
      <c r="Q13" s="130"/>
      <c r="R13" s="175">
        <v>1</v>
      </c>
      <c r="S13" s="134">
        <v>10</v>
      </c>
      <c r="T13" s="134"/>
      <c r="U13" s="134"/>
      <c r="V13" s="134"/>
      <c r="W13" s="134"/>
      <c r="X13" s="178">
        <v>0</v>
      </c>
      <c r="Y13" s="139">
        <v>7</v>
      </c>
      <c r="Z13" s="139">
        <v>3</v>
      </c>
      <c r="AA13" s="139"/>
      <c r="AB13" s="139"/>
      <c r="AC13" s="139"/>
      <c r="AD13" s="181">
        <v>3</v>
      </c>
      <c r="AE13" s="64"/>
      <c r="AF13" s="30">
        <v>26</v>
      </c>
      <c r="AG13" s="141">
        <v>4</v>
      </c>
      <c r="AH13"/>
    </row>
    <row r="14" spans="1:34" s="118" customFormat="1" x14ac:dyDescent="0.25">
      <c r="A14" s="149">
        <v>8</v>
      </c>
      <c r="B14" s="60">
        <v>2</v>
      </c>
      <c r="C14" s="207" t="s">
        <v>86</v>
      </c>
      <c r="D14" s="22">
        <v>29</v>
      </c>
      <c r="E14" s="1" t="s">
        <v>419</v>
      </c>
      <c r="F14" s="207" t="s">
        <v>352</v>
      </c>
      <c r="G14" s="207" t="s">
        <v>129</v>
      </c>
      <c r="H14" s="19" t="s">
        <v>61</v>
      </c>
      <c r="I14" s="207">
        <v>300</v>
      </c>
      <c r="J14" s="207" t="s">
        <v>117</v>
      </c>
      <c r="K14" s="207"/>
      <c r="L14" s="169">
        <v>3</v>
      </c>
      <c r="M14" s="131">
        <v>10</v>
      </c>
      <c r="N14" s="130"/>
      <c r="O14" s="130"/>
      <c r="P14" s="130"/>
      <c r="Q14" s="130"/>
      <c r="R14" s="175">
        <v>0</v>
      </c>
      <c r="S14" s="134">
        <v>10</v>
      </c>
      <c r="T14" s="134"/>
      <c r="U14" s="134"/>
      <c r="V14" s="134"/>
      <c r="W14" s="134"/>
      <c r="X14" s="178">
        <v>0</v>
      </c>
      <c r="Y14" s="139">
        <v>6</v>
      </c>
      <c r="Z14" s="139">
        <v>3</v>
      </c>
      <c r="AA14" s="139"/>
      <c r="AB14" s="139"/>
      <c r="AC14" s="139">
        <v>1</v>
      </c>
      <c r="AD14" s="181">
        <v>8</v>
      </c>
      <c r="AE14" s="64"/>
      <c r="AF14" s="30">
        <v>26</v>
      </c>
      <c r="AG14" s="141">
        <v>8</v>
      </c>
      <c r="AH14"/>
    </row>
    <row r="15" spans="1:34" s="118" customFormat="1" x14ac:dyDescent="0.25">
      <c r="A15" s="149">
        <v>9</v>
      </c>
      <c r="B15" s="60">
        <v>3</v>
      </c>
      <c r="C15" s="207" t="s">
        <v>86</v>
      </c>
      <c r="D15" s="22">
        <v>77</v>
      </c>
      <c r="E15" s="1" t="s">
        <v>474</v>
      </c>
      <c r="F15" s="207" t="s">
        <v>475</v>
      </c>
      <c r="G15" s="207" t="s">
        <v>129</v>
      </c>
      <c r="H15" s="19" t="s">
        <v>61</v>
      </c>
      <c r="I15" s="207">
        <v>280</v>
      </c>
      <c r="J15" s="207" t="s">
        <v>227</v>
      </c>
      <c r="K15" s="207"/>
      <c r="L15" s="169">
        <v>3</v>
      </c>
      <c r="M15" s="131">
        <v>8</v>
      </c>
      <c r="N15" s="130">
        <v>2</v>
      </c>
      <c r="O15" s="130"/>
      <c r="P15" s="130"/>
      <c r="Q15" s="130"/>
      <c r="R15" s="175">
        <v>2</v>
      </c>
      <c r="S15" s="134">
        <v>6</v>
      </c>
      <c r="T15" s="134">
        <v>3</v>
      </c>
      <c r="U15" s="134">
        <v>1</v>
      </c>
      <c r="V15" s="134"/>
      <c r="W15" s="134"/>
      <c r="X15" s="178">
        <v>5</v>
      </c>
      <c r="Y15" s="139">
        <v>7</v>
      </c>
      <c r="Z15" s="139">
        <v>2</v>
      </c>
      <c r="AA15" s="139">
        <v>1</v>
      </c>
      <c r="AB15" s="139"/>
      <c r="AC15" s="139"/>
      <c r="AD15" s="181">
        <v>4</v>
      </c>
      <c r="AE15" s="64"/>
      <c r="AF15" s="30">
        <v>21</v>
      </c>
      <c r="AG15" s="141">
        <v>11</v>
      </c>
      <c r="AH15"/>
    </row>
    <row r="16" spans="1:34" s="118" customFormat="1" x14ac:dyDescent="0.25">
      <c r="A16" s="149">
        <v>10</v>
      </c>
      <c r="B16" s="60">
        <v>4</v>
      </c>
      <c r="C16" s="207" t="s">
        <v>86</v>
      </c>
      <c r="D16" s="22">
        <v>5</v>
      </c>
      <c r="E16" s="1" t="s">
        <v>304</v>
      </c>
      <c r="F16" s="207" t="s">
        <v>305</v>
      </c>
      <c r="G16" s="207" t="s">
        <v>129</v>
      </c>
      <c r="H16" s="19" t="s">
        <v>61</v>
      </c>
      <c r="I16" s="207">
        <v>0</v>
      </c>
      <c r="J16" s="207" t="s">
        <v>306</v>
      </c>
      <c r="K16" s="207"/>
      <c r="L16" s="169">
        <v>3</v>
      </c>
      <c r="M16" s="131">
        <v>6</v>
      </c>
      <c r="N16" s="130">
        <v>1</v>
      </c>
      <c r="O16" s="130">
        <v>2</v>
      </c>
      <c r="P16" s="130"/>
      <c r="Q16" s="130">
        <v>1</v>
      </c>
      <c r="R16" s="175">
        <v>10</v>
      </c>
      <c r="S16" s="134">
        <v>8</v>
      </c>
      <c r="T16" s="134">
        <v>1</v>
      </c>
      <c r="U16" s="134"/>
      <c r="V16" s="134">
        <v>1</v>
      </c>
      <c r="W16" s="134"/>
      <c r="X16" s="178">
        <v>4</v>
      </c>
      <c r="Y16" s="139">
        <v>6</v>
      </c>
      <c r="Z16" s="139">
        <v>2</v>
      </c>
      <c r="AA16" s="139">
        <v>1</v>
      </c>
      <c r="AB16" s="139">
        <v>1</v>
      </c>
      <c r="AC16" s="139"/>
      <c r="AD16" s="181">
        <v>7</v>
      </c>
      <c r="AE16" s="64"/>
      <c r="AF16" s="30">
        <v>20</v>
      </c>
      <c r="AG16" s="141">
        <v>21</v>
      </c>
      <c r="AH16"/>
    </row>
    <row r="17" spans="1:34" s="118" customFormat="1" x14ac:dyDescent="0.25">
      <c r="A17" s="149">
        <v>11</v>
      </c>
      <c r="B17" s="60">
        <v>5</v>
      </c>
      <c r="C17" s="207" t="s">
        <v>86</v>
      </c>
      <c r="D17" s="22">
        <v>25</v>
      </c>
      <c r="E17" s="1" t="s">
        <v>149</v>
      </c>
      <c r="F17" s="207" t="s">
        <v>157</v>
      </c>
      <c r="G17" s="207" t="s">
        <v>129</v>
      </c>
      <c r="H17" s="19" t="s">
        <v>54</v>
      </c>
      <c r="I17" s="207">
        <v>260</v>
      </c>
      <c r="J17" s="207" t="s">
        <v>116</v>
      </c>
      <c r="K17" s="207"/>
      <c r="L17" s="169">
        <v>3</v>
      </c>
      <c r="M17" s="131">
        <v>6</v>
      </c>
      <c r="N17" s="130"/>
      <c r="O17" s="130">
        <v>3</v>
      </c>
      <c r="P17" s="130">
        <v>1</v>
      </c>
      <c r="Q17" s="130"/>
      <c r="R17" s="175">
        <v>9</v>
      </c>
      <c r="S17" s="134">
        <v>4</v>
      </c>
      <c r="T17" s="134">
        <v>3</v>
      </c>
      <c r="U17" s="134"/>
      <c r="V17" s="134">
        <v>2</v>
      </c>
      <c r="W17" s="134">
        <v>1</v>
      </c>
      <c r="X17" s="178">
        <v>14</v>
      </c>
      <c r="Y17" s="139">
        <v>6</v>
      </c>
      <c r="Z17" s="139">
        <v>3</v>
      </c>
      <c r="AA17" s="139">
        <v>1</v>
      </c>
      <c r="AB17" s="139"/>
      <c r="AC17" s="139"/>
      <c r="AD17" s="181">
        <v>5</v>
      </c>
      <c r="AE17" s="64"/>
      <c r="AF17" s="30">
        <v>16</v>
      </c>
      <c r="AG17" s="141">
        <v>28</v>
      </c>
      <c r="AH17"/>
    </row>
    <row r="18" spans="1:34" s="118" customFormat="1" x14ac:dyDescent="0.25">
      <c r="A18" s="149">
        <v>12</v>
      </c>
      <c r="B18" s="60">
        <v>6</v>
      </c>
      <c r="C18" s="207" t="s">
        <v>86</v>
      </c>
      <c r="D18" s="22">
        <v>3</v>
      </c>
      <c r="E18" s="1" t="s">
        <v>186</v>
      </c>
      <c r="F18" s="207" t="s">
        <v>56</v>
      </c>
      <c r="G18" s="207" t="s">
        <v>129</v>
      </c>
      <c r="H18" s="19" t="s">
        <v>142</v>
      </c>
      <c r="I18" s="207">
        <v>300</v>
      </c>
      <c r="J18" s="207" t="s">
        <v>177</v>
      </c>
      <c r="K18" s="207"/>
      <c r="L18" s="169">
        <v>3</v>
      </c>
      <c r="M18" s="131">
        <v>4</v>
      </c>
      <c r="N18" s="130">
        <v>3</v>
      </c>
      <c r="O18" s="130"/>
      <c r="P18" s="130">
        <v>3</v>
      </c>
      <c r="Q18" s="130"/>
      <c r="R18" s="175">
        <v>12</v>
      </c>
      <c r="S18" s="134">
        <v>5</v>
      </c>
      <c r="T18" s="134">
        <v>2</v>
      </c>
      <c r="U18" s="134">
        <v>1</v>
      </c>
      <c r="V18" s="134">
        <v>2</v>
      </c>
      <c r="W18" s="134"/>
      <c r="X18" s="178">
        <v>10</v>
      </c>
      <c r="Y18" s="139">
        <v>6</v>
      </c>
      <c r="Z18" s="139">
        <v>3</v>
      </c>
      <c r="AA18" s="139"/>
      <c r="AB18" s="139">
        <v>1</v>
      </c>
      <c r="AC18" s="139"/>
      <c r="AD18" s="181">
        <v>6</v>
      </c>
      <c r="AE18" s="64"/>
      <c r="AF18" s="30">
        <v>15</v>
      </c>
      <c r="AG18" s="141">
        <v>28</v>
      </c>
      <c r="AH18"/>
    </row>
    <row r="19" spans="1:34" s="118" customFormat="1" x14ac:dyDescent="0.25">
      <c r="A19" s="149">
        <v>13</v>
      </c>
      <c r="B19" s="60">
        <v>7</v>
      </c>
      <c r="C19" s="207" t="s">
        <v>86</v>
      </c>
      <c r="D19" s="22">
        <v>16</v>
      </c>
      <c r="E19" s="1" t="s">
        <v>373</v>
      </c>
      <c r="F19" s="207" t="s">
        <v>374</v>
      </c>
      <c r="G19" s="207" t="s">
        <v>129</v>
      </c>
      <c r="H19" s="19" t="s">
        <v>142</v>
      </c>
      <c r="I19" s="207">
        <v>300</v>
      </c>
      <c r="J19" s="207" t="s">
        <v>338</v>
      </c>
      <c r="K19" s="207"/>
      <c r="L19" s="169">
        <v>3</v>
      </c>
      <c r="M19" s="131">
        <v>6</v>
      </c>
      <c r="N19" s="130">
        <v>2</v>
      </c>
      <c r="O19" s="130"/>
      <c r="P19" s="130">
        <v>2</v>
      </c>
      <c r="Q19" s="130"/>
      <c r="R19" s="175">
        <v>8</v>
      </c>
      <c r="S19" s="134">
        <v>5</v>
      </c>
      <c r="T19" s="134">
        <v>1</v>
      </c>
      <c r="U19" s="134"/>
      <c r="V19" s="134">
        <v>3</v>
      </c>
      <c r="W19" s="134">
        <v>1</v>
      </c>
      <c r="X19" s="178">
        <v>15</v>
      </c>
      <c r="Y19" s="139">
        <v>5</v>
      </c>
      <c r="Z19" s="139">
        <v>1</v>
      </c>
      <c r="AA19" s="139">
        <v>2</v>
      </c>
      <c r="AB19" s="139">
        <v>2</v>
      </c>
      <c r="AC19" s="139"/>
      <c r="AD19" s="181">
        <v>11</v>
      </c>
      <c r="AE19" s="64"/>
      <c r="AF19" s="30">
        <v>16</v>
      </c>
      <c r="AG19" s="141">
        <v>34</v>
      </c>
      <c r="AH19"/>
    </row>
    <row r="20" spans="1:34" x14ac:dyDescent="0.25">
      <c r="A20" s="143">
        <v>14</v>
      </c>
      <c r="B20" s="60">
        <v>8</v>
      </c>
      <c r="C20" s="207" t="s">
        <v>86</v>
      </c>
      <c r="D20" s="22">
        <v>33</v>
      </c>
      <c r="E20" s="1" t="s">
        <v>426</v>
      </c>
      <c r="F20" s="207" t="s">
        <v>427</v>
      </c>
      <c r="G20" s="207" t="s">
        <v>129</v>
      </c>
      <c r="H20" s="19" t="s">
        <v>169</v>
      </c>
      <c r="I20" s="207">
        <v>250</v>
      </c>
      <c r="J20" s="207" t="s">
        <v>117</v>
      </c>
      <c r="K20" s="207"/>
      <c r="L20" s="169">
        <v>3</v>
      </c>
      <c r="M20" s="131">
        <v>6</v>
      </c>
      <c r="N20" s="130">
        <v>3</v>
      </c>
      <c r="O20" s="130">
        <v>1</v>
      </c>
      <c r="P20" s="130"/>
      <c r="Q20" s="130"/>
      <c r="R20" s="175">
        <v>5</v>
      </c>
      <c r="S20" s="134">
        <v>3</v>
      </c>
      <c r="T20" s="134">
        <v>1</v>
      </c>
      <c r="U20" s="134">
        <v>3</v>
      </c>
      <c r="V20" s="134">
        <v>1</v>
      </c>
      <c r="W20" s="134">
        <v>2</v>
      </c>
      <c r="X20" s="178">
        <v>20</v>
      </c>
      <c r="Y20" s="139">
        <v>2</v>
      </c>
      <c r="Z20" s="139">
        <v>5</v>
      </c>
      <c r="AA20" s="139">
        <v>1</v>
      </c>
      <c r="AB20" s="139">
        <v>1</v>
      </c>
      <c r="AC20" s="139">
        <v>1</v>
      </c>
      <c r="AD20" s="181">
        <v>15</v>
      </c>
      <c r="AE20" s="64"/>
      <c r="AF20" s="30">
        <v>11</v>
      </c>
      <c r="AG20" s="141">
        <v>40</v>
      </c>
      <c r="AH20"/>
    </row>
    <row r="21" spans="1:34" x14ac:dyDescent="0.25">
      <c r="A21" s="143">
        <v>15</v>
      </c>
      <c r="B21" s="60">
        <v>9</v>
      </c>
      <c r="C21" s="207" t="s">
        <v>86</v>
      </c>
      <c r="D21" s="22">
        <v>55</v>
      </c>
      <c r="E21" s="1" t="s">
        <v>450</v>
      </c>
      <c r="F21" s="207" t="s">
        <v>451</v>
      </c>
      <c r="G21" s="207" t="s">
        <v>129</v>
      </c>
      <c r="H21" s="19" t="s">
        <v>61</v>
      </c>
      <c r="I21" s="207">
        <v>300</v>
      </c>
      <c r="J21" s="207" t="s">
        <v>227</v>
      </c>
      <c r="K21" s="207"/>
      <c r="L21" s="169">
        <v>3</v>
      </c>
      <c r="M21" s="131">
        <v>3</v>
      </c>
      <c r="N21" s="130">
        <v>3</v>
      </c>
      <c r="O21" s="130">
        <v>1</v>
      </c>
      <c r="P21" s="130">
        <v>2</v>
      </c>
      <c r="Q21" s="130">
        <v>1</v>
      </c>
      <c r="R21" s="175">
        <v>16</v>
      </c>
      <c r="S21" s="134">
        <v>4</v>
      </c>
      <c r="T21" s="134">
        <v>3</v>
      </c>
      <c r="U21" s="134"/>
      <c r="V21" s="134">
        <v>2</v>
      </c>
      <c r="W21" s="134">
        <v>1</v>
      </c>
      <c r="X21" s="178">
        <v>14</v>
      </c>
      <c r="Y21" s="139">
        <v>3</v>
      </c>
      <c r="Z21" s="139">
        <v>3</v>
      </c>
      <c r="AA21" s="139">
        <v>2</v>
      </c>
      <c r="AB21" s="139">
        <v>2</v>
      </c>
      <c r="AC21" s="139"/>
      <c r="AD21" s="181">
        <v>13</v>
      </c>
      <c r="AE21" s="64"/>
      <c r="AF21" s="30">
        <v>10</v>
      </c>
      <c r="AG21" s="141">
        <v>43</v>
      </c>
      <c r="AH21"/>
    </row>
    <row r="22" spans="1:34" x14ac:dyDescent="0.25">
      <c r="A22" s="143">
        <v>16</v>
      </c>
      <c r="B22" s="60">
        <v>10</v>
      </c>
      <c r="C22" s="207" t="s">
        <v>86</v>
      </c>
      <c r="D22" s="22">
        <v>51</v>
      </c>
      <c r="E22" s="1" t="s">
        <v>445</v>
      </c>
      <c r="F22" s="207" t="s">
        <v>147</v>
      </c>
      <c r="G22" s="207" t="s">
        <v>129</v>
      </c>
      <c r="H22" s="19" t="s">
        <v>148</v>
      </c>
      <c r="I22" s="207">
        <v>280</v>
      </c>
      <c r="J22" s="207" t="s">
        <v>446</v>
      </c>
      <c r="K22" s="207"/>
      <c r="L22" s="169">
        <v>3</v>
      </c>
      <c r="M22" s="131">
        <v>5</v>
      </c>
      <c r="N22" s="130">
        <v>4</v>
      </c>
      <c r="O22" s="130"/>
      <c r="P22" s="130"/>
      <c r="Q22" s="130">
        <v>1</v>
      </c>
      <c r="R22" s="175">
        <v>9</v>
      </c>
      <c r="S22" s="134">
        <v>2</v>
      </c>
      <c r="T22" s="134">
        <v>2</v>
      </c>
      <c r="U22" s="134">
        <v>3</v>
      </c>
      <c r="V22" s="134">
        <v>2</v>
      </c>
      <c r="W22" s="134">
        <v>1</v>
      </c>
      <c r="X22" s="178">
        <v>19</v>
      </c>
      <c r="Y22" s="139">
        <v>3</v>
      </c>
      <c r="Z22" s="139"/>
      <c r="AA22" s="139">
        <v>3</v>
      </c>
      <c r="AB22" s="139">
        <v>4</v>
      </c>
      <c r="AC22" s="139"/>
      <c r="AD22" s="181">
        <v>18</v>
      </c>
      <c r="AE22" s="64"/>
      <c r="AF22" s="30">
        <v>10</v>
      </c>
      <c r="AG22" s="141">
        <v>46</v>
      </c>
      <c r="AH22"/>
    </row>
    <row r="23" spans="1:34" x14ac:dyDescent="0.25">
      <c r="A23" s="143">
        <v>17</v>
      </c>
      <c r="B23" s="60">
        <v>11</v>
      </c>
      <c r="C23" s="207" t="s">
        <v>86</v>
      </c>
      <c r="D23" s="22">
        <v>10</v>
      </c>
      <c r="E23" s="1" t="s">
        <v>336</v>
      </c>
      <c r="F23" s="207" t="s">
        <v>337</v>
      </c>
      <c r="G23" s="207" t="s">
        <v>162</v>
      </c>
      <c r="H23" s="19" t="s">
        <v>339</v>
      </c>
      <c r="I23" s="207">
        <v>250</v>
      </c>
      <c r="J23" s="207" t="s">
        <v>338</v>
      </c>
      <c r="K23" s="207"/>
      <c r="L23" s="169">
        <v>3</v>
      </c>
      <c r="M23" s="131">
        <v>4</v>
      </c>
      <c r="N23" s="130">
        <v>1</v>
      </c>
      <c r="O23" s="130">
        <v>3</v>
      </c>
      <c r="P23" s="130">
        <v>2</v>
      </c>
      <c r="Q23" s="130"/>
      <c r="R23" s="175">
        <v>13</v>
      </c>
      <c r="S23" s="134">
        <v>2</v>
      </c>
      <c r="T23" s="134">
        <v>4</v>
      </c>
      <c r="U23" s="134">
        <v>2</v>
      </c>
      <c r="V23" s="134">
        <v>2</v>
      </c>
      <c r="W23" s="134"/>
      <c r="X23" s="178">
        <v>14</v>
      </c>
      <c r="Y23" s="139">
        <v>3</v>
      </c>
      <c r="Z23" s="139">
        <v>3</v>
      </c>
      <c r="AA23" s="139"/>
      <c r="AB23" s="139">
        <v>2</v>
      </c>
      <c r="AC23" s="139">
        <v>2</v>
      </c>
      <c r="AD23" s="181">
        <v>19</v>
      </c>
      <c r="AE23" s="64"/>
      <c r="AF23" s="30">
        <v>9</v>
      </c>
      <c r="AG23" s="141">
        <v>46</v>
      </c>
      <c r="AH23"/>
    </row>
    <row r="24" spans="1:34" x14ac:dyDescent="0.25">
      <c r="A24" s="143">
        <v>18</v>
      </c>
      <c r="B24" s="60">
        <v>12</v>
      </c>
      <c r="C24" s="207" t="s">
        <v>86</v>
      </c>
      <c r="D24" s="22">
        <v>22</v>
      </c>
      <c r="E24" s="1" t="s">
        <v>393</v>
      </c>
      <c r="F24" s="207" t="s">
        <v>394</v>
      </c>
      <c r="G24" s="207" t="s">
        <v>129</v>
      </c>
      <c r="H24" s="19" t="s">
        <v>142</v>
      </c>
      <c r="I24" s="207">
        <v>250</v>
      </c>
      <c r="J24" s="207" t="s">
        <v>395</v>
      </c>
      <c r="K24" s="207"/>
      <c r="L24" s="169">
        <v>3</v>
      </c>
      <c r="M24" s="131">
        <v>1</v>
      </c>
      <c r="N24" s="130">
        <v>2</v>
      </c>
      <c r="O24" s="130">
        <v>4</v>
      </c>
      <c r="P24" s="130">
        <v>2</v>
      </c>
      <c r="Q24" s="130">
        <v>1</v>
      </c>
      <c r="R24" s="175">
        <v>21</v>
      </c>
      <c r="S24" s="134">
        <v>4</v>
      </c>
      <c r="T24" s="134">
        <v>3</v>
      </c>
      <c r="U24" s="134"/>
      <c r="V24" s="134">
        <v>3</v>
      </c>
      <c r="W24" s="134"/>
      <c r="X24" s="178">
        <v>12</v>
      </c>
      <c r="Y24" s="139">
        <v>2</v>
      </c>
      <c r="Z24" s="139">
        <v>5</v>
      </c>
      <c r="AA24" s="139">
        <v>1</v>
      </c>
      <c r="AB24" s="139">
        <v>2</v>
      </c>
      <c r="AC24" s="139"/>
      <c r="AD24" s="181">
        <v>13</v>
      </c>
      <c r="AE24" s="64"/>
      <c r="AF24" s="30">
        <v>7</v>
      </c>
      <c r="AG24" s="141">
        <v>46</v>
      </c>
      <c r="AH24"/>
    </row>
    <row r="25" spans="1:34" x14ac:dyDescent="0.25">
      <c r="A25" s="143">
        <v>19</v>
      </c>
      <c r="B25" s="60">
        <v>13</v>
      </c>
      <c r="C25" s="207" t="s">
        <v>86</v>
      </c>
      <c r="D25" s="22">
        <v>6</v>
      </c>
      <c r="E25" s="1" t="s">
        <v>209</v>
      </c>
      <c r="F25" s="207" t="s">
        <v>212</v>
      </c>
      <c r="G25" s="207" t="s">
        <v>129</v>
      </c>
      <c r="H25" s="19" t="s">
        <v>169</v>
      </c>
      <c r="I25" s="207">
        <v>290</v>
      </c>
      <c r="J25" s="207" t="s">
        <v>211</v>
      </c>
      <c r="K25" s="207"/>
      <c r="L25" s="169">
        <v>3</v>
      </c>
      <c r="M25" s="131">
        <v>3</v>
      </c>
      <c r="N25" s="130">
        <v>5</v>
      </c>
      <c r="O25" s="130"/>
      <c r="P25" s="130">
        <v>1</v>
      </c>
      <c r="Q25" s="130">
        <v>1</v>
      </c>
      <c r="R25" s="175">
        <v>13</v>
      </c>
      <c r="S25" s="134">
        <v>3</v>
      </c>
      <c r="T25" s="134">
        <v>2</v>
      </c>
      <c r="U25" s="134">
        <v>1</v>
      </c>
      <c r="V25" s="134">
        <v>2</v>
      </c>
      <c r="W25" s="134">
        <v>2</v>
      </c>
      <c r="X25" s="178">
        <v>20</v>
      </c>
      <c r="Y25" s="139">
        <v>3</v>
      </c>
      <c r="Z25" s="139">
        <v>3</v>
      </c>
      <c r="AA25" s="139">
        <v>1</v>
      </c>
      <c r="AB25" s="139">
        <v>1</v>
      </c>
      <c r="AC25" s="139">
        <v>2</v>
      </c>
      <c r="AD25" s="181">
        <v>18</v>
      </c>
      <c r="AE25" s="64"/>
      <c r="AF25" s="30">
        <v>9</v>
      </c>
      <c r="AG25" s="141">
        <v>51</v>
      </c>
      <c r="AH25"/>
    </row>
    <row r="26" spans="1:34" x14ac:dyDescent="0.25">
      <c r="A26" s="143">
        <v>20</v>
      </c>
      <c r="B26" s="60">
        <v>14</v>
      </c>
      <c r="C26" s="207" t="s">
        <v>86</v>
      </c>
      <c r="D26" s="22">
        <v>8</v>
      </c>
      <c r="E26" s="1" t="s">
        <v>321</v>
      </c>
      <c r="F26" s="207" t="s">
        <v>135</v>
      </c>
      <c r="G26" s="207" t="s">
        <v>129</v>
      </c>
      <c r="H26" s="19" t="s">
        <v>159</v>
      </c>
      <c r="I26" s="207">
        <v>250</v>
      </c>
      <c r="J26" s="207" t="s">
        <v>322</v>
      </c>
      <c r="K26" s="207"/>
      <c r="L26" s="169">
        <v>3</v>
      </c>
      <c r="M26" s="131">
        <v>5</v>
      </c>
      <c r="N26" s="130">
        <v>2</v>
      </c>
      <c r="O26" s="130">
        <v>2</v>
      </c>
      <c r="P26" s="130">
        <v>1</v>
      </c>
      <c r="Q26" s="130"/>
      <c r="R26" s="175">
        <v>9</v>
      </c>
      <c r="S26" s="134">
        <v>1</v>
      </c>
      <c r="T26" s="134">
        <v>1</v>
      </c>
      <c r="U26" s="134">
        <v>4</v>
      </c>
      <c r="V26" s="134">
        <v>2</v>
      </c>
      <c r="W26" s="134">
        <v>2</v>
      </c>
      <c r="X26" s="178">
        <v>25</v>
      </c>
      <c r="Y26" s="139">
        <v>2</v>
      </c>
      <c r="Z26" s="139">
        <v>3</v>
      </c>
      <c r="AA26" s="139">
        <v>1</v>
      </c>
      <c r="AB26" s="139">
        <v>4</v>
      </c>
      <c r="AC26" s="139"/>
      <c r="AD26" s="181">
        <v>17</v>
      </c>
      <c r="AE26" s="64"/>
      <c r="AF26" s="30">
        <v>8</v>
      </c>
      <c r="AG26" s="141">
        <v>51</v>
      </c>
      <c r="AH26"/>
    </row>
    <row r="27" spans="1:34" x14ac:dyDescent="0.25">
      <c r="A27" s="143">
        <v>21</v>
      </c>
      <c r="B27" s="60">
        <v>15</v>
      </c>
      <c r="C27" s="207" t="s">
        <v>86</v>
      </c>
      <c r="D27" s="22">
        <v>63</v>
      </c>
      <c r="E27" s="1" t="s">
        <v>207</v>
      </c>
      <c r="F27" s="207" t="s">
        <v>208</v>
      </c>
      <c r="G27" s="207" t="s">
        <v>174</v>
      </c>
      <c r="H27" s="19" t="s">
        <v>142</v>
      </c>
      <c r="I27" s="207">
        <v>125</v>
      </c>
      <c r="J27" s="207" t="s">
        <v>204</v>
      </c>
      <c r="K27" s="207"/>
      <c r="L27" s="169">
        <v>3</v>
      </c>
      <c r="M27" s="131">
        <v>4</v>
      </c>
      <c r="N27" s="130">
        <v>3</v>
      </c>
      <c r="O27" s="130">
        <v>1</v>
      </c>
      <c r="P27" s="130">
        <v>1</v>
      </c>
      <c r="Q27" s="130">
        <v>1</v>
      </c>
      <c r="R27" s="175">
        <v>13</v>
      </c>
      <c r="S27" s="134">
        <v>4</v>
      </c>
      <c r="T27" s="134"/>
      <c r="U27" s="134">
        <v>1</v>
      </c>
      <c r="V27" s="134">
        <v>3</v>
      </c>
      <c r="W27" s="134">
        <v>2</v>
      </c>
      <c r="X27" s="178">
        <v>21</v>
      </c>
      <c r="Y27" s="139">
        <v>1</v>
      </c>
      <c r="Z27" s="139">
        <v>4</v>
      </c>
      <c r="AA27" s="139">
        <v>1</v>
      </c>
      <c r="AB27" s="139">
        <v>2</v>
      </c>
      <c r="AC27" s="139">
        <v>2</v>
      </c>
      <c r="AD27" s="181">
        <v>22</v>
      </c>
      <c r="AE27" s="64"/>
      <c r="AF27" s="30">
        <v>9</v>
      </c>
      <c r="AG27" s="141">
        <v>56</v>
      </c>
      <c r="AH27"/>
    </row>
    <row r="28" spans="1:34" x14ac:dyDescent="0.25">
      <c r="A28" s="143">
        <v>22</v>
      </c>
      <c r="B28" s="60">
        <v>16</v>
      </c>
      <c r="C28" s="207" t="s">
        <v>86</v>
      </c>
      <c r="D28" s="22">
        <v>35</v>
      </c>
      <c r="E28" s="1" t="s">
        <v>160</v>
      </c>
      <c r="F28" s="207" t="s">
        <v>429</v>
      </c>
      <c r="G28" s="207" t="s">
        <v>129</v>
      </c>
      <c r="H28" s="19" t="s">
        <v>169</v>
      </c>
      <c r="I28" s="207">
        <v>250</v>
      </c>
      <c r="J28" s="207" t="s">
        <v>204</v>
      </c>
      <c r="K28" s="207"/>
      <c r="L28" s="169">
        <v>3</v>
      </c>
      <c r="M28" s="131">
        <v>3</v>
      </c>
      <c r="N28" s="130">
        <v>1</v>
      </c>
      <c r="O28" s="130">
        <v>4</v>
      </c>
      <c r="P28" s="130">
        <v>1</v>
      </c>
      <c r="Q28" s="130">
        <v>1</v>
      </c>
      <c r="R28" s="175">
        <v>17</v>
      </c>
      <c r="S28" s="134">
        <v>2</v>
      </c>
      <c r="T28" s="134">
        <v>2</v>
      </c>
      <c r="U28" s="134">
        <v>2</v>
      </c>
      <c r="V28" s="134">
        <v>3</v>
      </c>
      <c r="W28" s="134">
        <v>1</v>
      </c>
      <c r="X28" s="178">
        <v>20</v>
      </c>
      <c r="Y28" s="139">
        <v>2</v>
      </c>
      <c r="Z28" s="139">
        <v>1</v>
      </c>
      <c r="AA28" s="139">
        <v>2</v>
      </c>
      <c r="AB28" s="139">
        <v>4</v>
      </c>
      <c r="AC28" s="139">
        <v>1</v>
      </c>
      <c r="AD28" s="181">
        <v>22</v>
      </c>
      <c r="AE28" s="64"/>
      <c r="AF28" s="30">
        <v>7</v>
      </c>
      <c r="AG28" s="141">
        <v>59</v>
      </c>
      <c r="AH28"/>
    </row>
    <row r="29" spans="1:34" x14ac:dyDescent="0.25">
      <c r="A29" s="143">
        <v>23</v>
      </c>
      <c r="B29" s="60">
        <v>17</v>
      </c>
      <c r="C29" s="207" t="s">
        <v>86</v>
      </c>
      <c r="D29" s="22">
        <v>78</v>
      </c>
      <c r="E29" s="1" t="s">
        <v>474</v>
      </c>
      <c r="F29" s="207" t="s">
        <v>476</v>
      </c>
      <c r="G29" s="207" t="s">
        <v>129</v>
      </c>
      <c r="H29" s="19" t="s">
        <v>61</v>
      </c>
      <c r="I29" s="207">
        <v>250</v>
      </c>
      <c r="J29" s="207" t="s">
        <v>227</v>
      </c>
      <c r="K29" s="207"/>
      <c r="L29" s="169">
        <v>3</v>
      </c>
      <c r="M29" s="131">
        <v>3</v>
      </c>
      <c r="N29" s="130">
        <v>4</v>
      </c>
      <c r="O29" s="130"/>
      <c r="P29" s="130"/>
      <c r="Q29" s="130">
        <v>3</v>
      </c>
      <c r="R29" s="175">
        <v>19</v>
      </c>
      <c r="S29" s="134">
        <v>1</v>
      </c>
      <c r="T29" s="134">
        <v>1</v>
      </c>
      <c r="U29" s="134">
        <v>4</v>
      </c>
      <c r="V29" s="134">
        <v>2</v>
      </c>
      <c r="W29" s="134">
        <v>2</v>
      </c>
      <c r="X29" s="178">
        <v>25</v>
      </c>
      <c r="Y29" s="139">
        <v>1</v>
      </c>
      <c r="Z29" s="139"/>
      <c r="AA29" s="139">
        <v>3</v>
      </c>
      <c r="AB29" s="139">
        <v>4</v>
      </c>
      <c r="AC29" s="139">
        <v>2</v>
      </c>
      <c r="AD29" s="181">
        <v>28</v>
      </c>
      <c r="AE29" s="64"/>
      <c r="AF29" s="30">
        <v>5</v>
      </c>
      <c r="AG29" s="141">
        <v>72</v>
      </c>
      <c r="AH29"/>
    </row>
    <row r="30" spans="1:34" x14ac:dyDescent="0.25">
      <c r="A30" s="143">
        <v>24</v>
      </c>
      <c r="B30" s="60">
        <v>18</v>
      </c>
      <c r="C30" s="207" t="s">
        <v>86</v>
      </c>
      <c r="D30" s="22">
        <v>73</v>
      </c>
      <c r="E30" s="1" t="s">
        <v>196</v>
      </c>
      <c r="F30" s="207" t="s">
        <v>222</v>
      </c>
      <c r="G30" s="207" t="s">
        <v>162</v>
      </c>
      <c r="H30" s="19" t="s">
        <v>142</v>
      </c>
      <c r="I30" s="207">
        <v>125</v>
      </c>
      <c r="J30" s="207" t="s">
        <v>221</v>
      </c>
      <c r="K30" s="207"/>
      <c r="L30" s="169">
        <v>3</v>
      </c>
      <c r="M30" s="131">
        <v>1</v>
      </c>
      <c r="N30" s="130">
        <v>2</v>
      </c>
      <c r="O30" s="130">
        <v>2</v>
      </c>
      <c r="P30" s="130">
        <v>3</v>
      </c>
      <c r="Q30" s="130">
        <v>2</v>
      </c>
      <c r="R30" s="175">
        <v>25</v>
      </c>
      <c r="S30" s="134">
        <v>1</v>
      </c>
      <c r="T30" s="134">
        <v>1</v>
      </c>
      <c r="U30" s="134">
        <v>2</v>
      </c>
      <c r="V30" s="134">
        <v>5</v>
      </c>
      <c r="W30" s="134">
        <v>1</v>
      </c>
      <c r="X30" s="178">
        <v>25</v>
      </c>
      <c r="Y30" s="139">
        <v>1</v>
      </c>
      <c r="Z30" s="139">
        <v>3</v>
      </c>
      <c r="AA30" s="139">
        <v>1</v>
      </c>
      <c r="AB30" s="139">
        <v>4</v>
      </c>
      <c r="AC30" s="139">
        <v>1</v>
      </c>
      <c r="AD30" s="181">
        <v>22</v>
      </c>
      <c r="AE30" s="64"/>
      <c r="AF30" s="30">
        <v>3</v>
      </c>
      <c r="AG30" s="141">
        <v>72</v>
      </c>
      <c r="AH30"/>
    </row>
    <row r="31" spans="1:34" x14ac:dyDescent="0.25">
      <c r="A31" s="143">
        <v>25</v>
      </c>
      <c r="B31" s="60" t="s">
        <v>244</v>
      </c>
      <c r="C31" s="207"/>
      <c r="D31" s="207"/>
      <c r="E31" s="207"/>
      <c r="F31" s="207"/>
      <c r="G31" s="207"/>
      <c r="H31" s="207"/>
      <c r="I31" s="207"/>
      <c r="J31" s="207"/>
      <c r="K31" s="207"/>
      <c r="L31" s="169"/>
      <c r="M31" s="131"/>
      <c r="N31" s="130"/>
      <c r="O31" s="130"/>
      <c r="P31" s="130"/>
      <c r="Q31" s="130"/>
      <c r="R31" s="175"/>
      <c r="S31" s="134"/>
      <c r="T31" s="134"/>
      <c r="U31" s="134"/>
      <c r="V31" s="134"/>
      <c r="W31" s="134"/>
      <c r="X31" s="178"/>
      <c r="Y31" s="139"/>
      <c r="Z31" s="139"/>
      <c r="AA31" s="139"/>
      <c r="AB31" s="139"/>
      <c r="AC31" s="139"/>
      <c r="AD31" s="181"/>
      <c r="AE31" s="64"/>
      <c r="AF31" s="30"/>
      <c r="AG31" s="141"/>
      <c r="AH31"/>
    </row>
    <row r="32" spans="1:34" x14ac:dyDescent="0.25">
      <c r="A32" s="143">
        <v>26</v>
      </c>
      <c r="B32" s="60">
        <v>1</v>
      </c>
      <c r="C32" s="207" t="s">
        <v>87</v>
      </c>
      <c r="D32" s="22">
        <v>2</v>
      </c>
      <c r="E32" s="1" t="s">
        <v>224</v>
      </c>
      <c r="F32" s="207" t="s">
        <v>225</v>
      </c>
      <c r="G32" s="207" t="s">
        <v>129</v>
      </c>
      <c r="H32" s="19" t="s">
        <v>142</v>
      </c>
      <c r="I32" s="207">
        <v>250</v>
      </c>
      <c r="J32" s="207" t="s">
        <v>177</v>
      </c>
      <c r="K32" s="207"/>
      <c r="L32" s="169">
        <v>3</v>
      </c>
      <c r="M32" s="131">
        <v>10</v>
      </c>
      <c r="N32" s="130"/>
      <c r="O32" s="130"/>
      <c r="P32" s="130"/>
      <c r="Q32" s="130"/>
      <c r="R32" s="175">
        <v>0</v>
      </c>
      <c r="S32" s="134">
        <v>8</v>
      </c>
      <c r="T32" s="134">
        <v>2</v>
      </c>
      <c r="U32" s="134"/>
      <c r="V32" s="134"/>
      <c r="W32" s="134"/>
      <c r="X32" s="178">
        <v>2</v>
      </c>
      <c r="Y32" s="139">
        <v>10</v>
      </c>
      <c r="Z32" s="139"/>
      <c r="AA32" s="139"/>
      <c r="AB32" s="139"/>
      <c r="AC32" s="139"/>
      <c r="AD32" s="181">
        <v>0</v>
      </c>
      <c r="AE32" s="64"/>
      <c r="AF32" s="30">
        <v>20</v>
      </c>
      <c r="AG32" s="141">
        <v>0</v>
      </c>
      <c r="AH32"/>
    </row>
    <row r="33" spans="1:34" x14ac:dyDescent="0.25">
      <c r="A33" s="143">
        <v>27</v>
      </c>
      <c r="B33" s="60">
        <v>2</v>
      </c>
      <c r="C33" s="207" t="s">
        <v>87</v>
      </c>
      <c r="D33" s="22">
        <v>11</v>
      </c>
      <c r="E33" s="1" t="s">
        <v>179</v>
      </c>
      <c r="F33" s="207" t="s">
        <v>53</v>
      </c>
      <c r="G33" s="207" t="s">
        <v>129</v>
      </c>
      <c r="H33" s="19" t="s">
        <v>54</v>
      </c>
      <c r="I33" s="207">
        <v>260</v>
      </c>
      <c r="J33" s="207" t="s">
        <v>180</v>
      </c>
      <c r="K33" s="207"/>
      <c r="L33" s="169">
        <v>3</v>
      </c>
      <c r="M33" s="131">
        <v>10</v>
      </c>
      <c r="N33" s="130"/>
      <c r="O33" s="130"/>
      <c r="P33" s="130"/>
      <c r="Q33" s="130"/>
      <c r="R33" s="175">
        <v>0</v>
      </c>
      <c r="S33" s="134">
        <v>9</v>
      </c>
      <c r="T33" s="134"/>
      <c r="U33" s="134">
        <v>1</v>
      </c>
      <c r="V33" s="134"/>
      <c r="W33" s="134"/>
      <c r="X33" s="178">
        <v>2</v>
      </c>
      <c r="Y33" s="139">
        <v>10</v>
      </c>
      <c r="Z33" s="139"/>
      <c r="AA33" s="139"/>
      <c r="AB33" s="139"/>
      <c r="AC33" s="139"/>
      <c r="AD33" s="181">
        <v>0</v>
      </c>
      <c r="AE33" s="64"/>
      <c r="AF33" s="30">
        <v>20</v>
      </c>
      <c r="AG33" s="141">
        <v>0</v>
      </c>
      <c r="AH33"/>
    </row>
    <row r="34" spans="1:34" x14ac:dyDescent="0.25">
      <c r="A34" s="143">
        <v>28</v>
      </c>
      <c r="B34" s="60">
        <v>3</v>
      </c>
      <c r="C34" s="207" t="s">
        <v>87</v>
      </c>
      <c r="D34" s="22">
        <v>43</v>
      </c>
      <c r="E34" s="1" t="s">
        <v>199</v>
      </c>
      <c r="F34" s="207" t="s">
        <v>200</v>
      </c>
      <c r="G34" s="207" t="s">
        <v>423</v>
      </c>
      <c r="H34" s="19" t="s">
        <v>61</v>
      </c>
      <c r="I34" s="207">
        <v>125</v>
      </c>
      <c r="J34" s="207" t="s">
        <v>315</v>
      </c>
      <c r="K34" s="207"/>
      <c r="L34" s="169">
        <v>3</v>
      </c>
      <c r="M34" s="131">
        <v>9</v>
      </c>
      <c r="N34" s="130">
        <v>1</v>
      </c>
      <c r="O34" s="130"/>
      <c r="P34" s="130"/>
      <c r="Q34" s="130"/>
      <c r="R34" s="175">
        <v>1</v>
      </c>
      <c r="S34" s="134">
        <v>8</v>
      </c>
      <c r="T34" s="134">
        <v>2</v>
      </c>
      <c r="U34" s="134"/>
      <c r="V34" s="134"/>
      <c r="W34" s="134"/>
      <c r="X34" s="178">
        <v>2</v>
      </c>
      <c r="Y34" s="139">
        <v>10</v>
      </c>
      <c r="Z34" s="139"/>
      <c r="AA34" s="139"/>
      <c r="AB34" s="139"/>
      <c r="AC34" s="139"/>
      <c r="AD34" s="181">
        <v>0</v>
      </c>
      <c r="AE34" s="64"/>
      <c r="AF34" s="30">
        <v>19</v>
      </c>
      <c r="AG34" s="141">
        <v>1</v>
      </c>
      <c r="AH34"/>
    </row>
    <row r="35" spans="1:34" x14ac:dyDescent="0.25">
      <c r="A35" s="143">
        <v>29</v>
      </c>
      <c r="B35" s="60">
        <v>4</v>
      </c>
      <c r="C35" s="207" t="s">
        <v>87</v>
      </c>
      <c r="D35" s="22">
        <v>36</v>
      </c>
      <c r="E35" s="1" t="s">
        <v>160</v>
      </c>
      <c r="F35" s="207" t="s">
        <v>168</v>
      </c>
      <c r="G35" s="207" t="s">
        <v>129</v>
      </c>
      <c r="H35" s="19" t="s">
        <v>142</v>
      </c>
      <c r="I35" s="207">
        <v>250</v>
      </c>
      <c r="J35" s="207" t="s">
        <v>204</v>
      </c>
      <c r="K35" s="207"/>
      <c r="L35" s="169">
        <v>3</v>
      </c>
      <c r="M35" s="131">
        <v>8</v>
      </c>
      <c r="N35" s="130">
        <v>2</v>
      </c>
      <c r="O35" s="130"/>
      <c r="P35" s="130"/>
      <c r="Q35" s="130"/>
      <c r="R35" s="175">
        <v>2</v>
      </c>
      <c r="S35" s="134">
        <v>10</v>
      </c>
      <c r="T35" s="134"/>
      <c r="U35" s="134"/>
      <c r="V35" s="134"/>
      <c r="W35" s="134"/>
      <c r="X35" s="178">
        <v>0</v>
      </c>
      <c r="Y35" s="139">
        <v>9</v>
      </c>
      <c r="Z35" s="139"/>
      <c r="AA35" s="139">
        <v>1</v>
      </c>
      <c r="AB35" s="139"/>
      <c r="AC35" s="139"/>
      <c r="AD35" s="181">
        <v>2</v>
      </c>
      <c r="AE35" s="64"/>
      <c r="AF35" s="30">
        <v>18</v>
      </c>
      <c r="AG35" s="141">
        <v>2</v>
      </c>
      <c r="AH35"/>
    </row>
    <row r="36" spans="1:34" x14ac:dyDescent="0.25">
      <c r="A36" s="143">
        <v>30</v>
      </c>
      <c r="B36" s="60">
        <v>5</v>
      </c>
      <c r="C36" s="207" t="s">
        <v>87</v>
      </c>
      <c r="D36" s="22">
        <v>28</v>
      </c>
      <c r="E36" s="1" t="s">
        <v>417</v>
      </c>
      <c r="F36" s="207" t="s">
        <v>48</v>
      </c>
      <c r="G36" s="207" t="s">
        <v>129</v>
      </c>
      <c r="H36" s="19" t="s">
        <v>159</v>
      </c>
      <c r="I36" s="207">
        <v>250</v>
      </c>
      <c r="J36" s="207" t="s">
        <v>418</v>
      </c>
      <c r="K36" s="207"/>
      <c r="L36" s="169">
        <v>3</v>
      </c>
      <c r="M36" s="131">
        <v>9</v>
      </c>
      <c r="N36" s="130">
        <v>1</v>
      </c>
      <c r="O36" s="130"/>
      <c r="P36" s="130"/>
      <c r="Q36" s="130"/>
      <c r="R36" s="175">
        <v>1</v>
      </c>
      <c r="S36" s="134">
        <v>9</v>
      </c>
      <c r="T36" s="134"/>
      <c r="U36" s="134">
        <v>1</v>
      </c>
      <c r="V36" s="134"/>
      <c r="W36" s="134"/>
      <c r="X36" s="178">
        <v>2</v>
      </c>
      <c r="Y36" s="139">
        <v>7</v>
      </c>
      <c r="Z36" s="139"/>
      <c r="AA36" s="139">
        <v>3</v>
      </c>
      <c r="AB36" s="139"/>
      <c r="AC36" s="139"/>
      <c r="AD36" s="181">
        <v>6</v>
      </c>
      <c r="AE36" s="64"/>
      <c r="AF36" s="30">
        <v>18</v>
      </c>
      <c r="AG36" s="141">
        <v>3</v>
      </c>
      <c r="AH36"/>
    </row>
    <row r="37" spans="1:34" x14ac:dyDescent="0.25">
      <c r="A37" s="143">
        <v>31</v>
      </c>
      <c r="B37" s="60">
        <v>6</v>
      </c>
      <c r="C37" s="207" t="s">
        <v>87</v>
      </c>
      <c r="D37" s="22">
        <v>65</v>
      </c>
      <c r="E37" s="1" t="s">
        <v>457</v>
      </c>
      <c r="F37" s="207" t="s">
        <v>458</v>
      </c>
      <c r="G37" s="207" t="s">
        <v>129</v>
      </c>
      <c r="H37" s="19" t="s">
        <v>61</v>
      </c>
      <c r="I37" s="207">
        <v>300</v>
      </c>
      <c r="J37" s="207" t="s">
        <v>178</v>
      </c>
      <c r="K37" s="207"/>
      <c r="L37" s="169">
        <v>3</v>
      </c>
      <c r="M37" s="131">
        <v>9</v>
      </c>
      <c r="N37" s="130">
        <v>1</v>
      </c>
      <c r="O37" s="130"/>
      <c r="P37" s="130"/>
      <c r="Q37" s="130"/>
      <c r="R37" s="175">
        <v>1</v>
      </c>
      <c r="S37" s="134">
        <v>7</v>
      </c>
      <c r="T37" s="134">
        <v>1</v>
      </c>
      <c r="U37" s="134">
        <v>1</v>
      </c>
      <c r="V37" s="134">
        <v>1</v>
      </c>
      <c r="W37" s="134"/>
      <c r="X37" s="178">
        <v>6</v>
      </c>
      <c r="Y37" s="139">
        <v>8</v>
      </c>
      <c r="Z37" s="139">
        <v>2</v>
      </c>
      <c r="AA37" s="139"/>
      <c r="AB37" s="139"/>
      <c r="AC37" s="139"/>
      <c r="AD37" s="181">
        <v>2</v>
      </c>
      <c r="AE37" s="64"/>
      <c r="AF37" s="30">
        <v>17</v>
      </c>
      <c r="AG37" s="141">
        <v>3</v>
      </c>
      <c r="AH37"/>
    </row>
    <row r="38" spans="1:34" x14ac:dyDescent="0.25">
      <c r="A38" s="143">
        <v>32</v>
      </c>
      <c r="B38" s="60">
        <v>7</v>
      </c>
      <c r="C38" s="207" t="s">
        <v>87</v>
      </c>
      <c r="D38" s="22">
        <v>46</v>
      </c>
      <c r="E38" s="1" t="s">
        <v>149</v>
      </c>
      <c r="F38" s="207" t="s">
        <v>150</v>
      </c>
      <c r="G38" s="207" t="s">
        <v>129</v>
      </c>
      <c r="H38" s="19" t="s">
        <v>54</v>
      </c>
      <c r="I38" s="207">
        <v>260</v>
      </c>
      <c r="J38" s="207" t="s">
        <v>116</v>
      </c>
      <c r="K38" s="207"/>
      <c r="L38" s="169">
        <v>3</v>
      </c>
      <c r="M38" s="131">
        <v>7</v>
      </c>
      <c r="N38" s="130">
        <v>3</v>
      </c>
      <c r="O38" s="130"/>
      <c r="P38" s="130"/>
      <c r="Q38" s="130"/>
      <c r="R38" s="175">
        <v>3</v>
      </c>
      <c r="S38" s="134">
        <v>9</v>
      </c>
      <c r="T38" s="134">
        <v>1</v>
      </c>
      <c r="U38" s="134"/>
      <c r="V38" s="134"/>
      <c r="W38" s="134"/>
      <c r="X38" s="178">
        <v>1</v>
      </c>
      <c r="Y38" s="139">
        <v>9</v>
      </c>
      <c r="Z38" s="139"/>
      <c r="AA38" s="139"/>
      <c r="AB38" s="139"/>
      <c r="AC38" s="139">
        <v>1</v>
      </c>
      <c r="AD38" s="181">
        <v>5</v>
      </c>
      <c r="AE38" s="64"/>
      <c r="AF38" s="30">
        <v>16</v>
      </c>
      <c r="AG38" s="141">
        <v>4</v>
      </c>
      <c r="AH38"/>
    </row>
    <row r="39" spans="1:34" x14ac:dyDescent="0.25">
      <c r="A39" s="143">
        <v>33</v>
      </c>
      <c r="B39" s="60">
        <v>8</v>
      </c>
      <c r="C39" s="207" t="s">
        <v>87</v>
      </c>
      <c r="D39" s="22">
        <v>70</v>
      </c>
      <c r="E39" s="1" t="s">
        <v>462</v>
      </c>
      <c r="F39" s="207" t="s">
        <v>464</v>
      </c>
      <c r="G39" s="207" t="s">
        <v>129</v>
      </c>
      <c r="H39" s="19" t="s">
        <v>61</v>
      </c>
      <c r="I39" s="207">
        <v>250</v>
      </c>
      <c r="J39" s="207" t="s">
        <v>463</v>
      </c>
      <c r="K39" s="207"/>
      <c r="L39" s="169">
        <v>3</v>
      </c>
      <c r="M39" s="131">
        <v>8</v>
      </c>
      <c r="N39" s="130">
        <v>2</v>
      </c>
      <c r="O39" s="130"/>
      <c r="P39" s="130"/>
      <c r="Q39" s="130"/>
      <c r="R39" s="175">
        <v>2</v>
      </c>
      <c r="S39" s="134">
        <v>9</v>
      </c>
      <c r="T39" s="134"/>
      <c r="U39" s="134"/>
      <c r="V39" s="134">
        <v>1</v>
      </c>
      <c r="W39" s="134"/>
      <c r="X39" s="178">
        <v>3</v>
      </c>
      <c r="Y39" s="139">
        <v>8</v>
      </c>
      <c r="Z39" s="139"/>
      <c r="AA39" s="139">
        <v>2</v>
      </c>
      <c r="AB39" s="139"/>
      <c r="AC39" s="139"/>
      <c r="AD39" s="181">
        <v>4</v>
      </c>
      <c r="AE39" s="64"/>
      <c r="AF39" s="30">
        <v>17</v>
      </c>
      <c r="AG39" s="141">
        <v>5</v>
      </c>
      <c r="AH39"/>
    </row>
    <row r="40" spans="1:34" x14ac:dyDescent="0.25">
      <c r="A40" s="143">
        <v>34</v>
      </c>
      <c r="B40" s="60">
        <v>9</v>
      </c>
      <c r="C40" s="207" t="s">
        <v>87</v>
      </c>
      <c r="D40" s="22">
        <v>72</v>
      </c>
      <c r="E40" s="1" t="s">
        <v>468</v>
      </c>
      <c r="F40" s="207" t="s">
        <v>469</v>
      </c>
      <c r="G40" s="207" t="s">
        <v>129</v>
      </c>
      <c r="H40" s="19" t="s">
        <v>61</v>
      </c>
      <c r="I40" s="207">
        <v>250</v>
      </c>
      <c r="J40" s="207" t="s">
        <v>117</v>
      </c>
      <c r="K40" s="207"/>
      <c r="L40" s="169">
        <v>2</v>
      </c>
      <c r="M40" s="131">
        <v>8</v>
      </c>
      <c r="N40" s="130">
        <v>2</v>
      </c>
      <c r="O40" s="130"/>
      <c r="P40" s="130"/>
      <c r="Q40" s="130"/>
      <c r="R40" s="175">
        <v>2</v>
      </c>
      <c r="S40" s="134">
        <v>7</v>
      </c>
      <c r="T40" s="134">
        <v>3</v>
      </c>
      <c r="U40" s="134"/>
      <c r="V40" s="134"/>
      <c r="W40" s="134"/>
      <c r="X40" s="178">
        <v>3</v>
      </c>
      <c r="Y40" s="139"/>
      <c r="Z40" s="139"/>
      <c r="AA40" s="139"/>
      <c r="AB40" s="139"/>
      <c r="AC40" s="139"/>
      <c r="AD40" s="181">
        <v>0</v>
      </c>
      <c r="AE40" s="64"/>
      <c r="AF40" s="30">
        <v>15</v>
      </c>
      <c r="AG40" s="141">
        <v>5</v>
      </c>
      <c r="AH40"/>
    </row>
    <row r="41" spans="1:34" x14ac:dyDescent="0.25">
      <c r="A41" s="143">
        <v>35</v>
      </c>
      <c r="B41" s="60">
        <v>10</v>
      </c>
      <c r="C41" s="207" t="s">
        <v>87</v>
      </c>
      <c r="D41" s="22">
        <v>59</v>
      </c>
      <c r="E41" s="1" t="s">
        <v>452</v>
      </c>
      <c r="F41" s="207" t="s">
        <v>453</v>
      </c>
      <c r="G41" s="207" t="s">
        <v>129</v>
      </c>
      <c r="H41" s="19" t="s">
        <v>142</v>
      </c>
      <c r="I41" s="207">
        <v>300</v>
      </c>
      <c r="J41" s="207" t="s">
        <v>204</v>
      </c>
      <c r="K41" s="207"/>
      <c r="L41" s="169">
        <v>3</v>
      </c>
      <c r="M41" s="131">
        <v>7</v>
      </c>
      <c r="N41" s="130">
        <v>2</v>
      </c>
      <c r="O41" s="130">
        <v>1</v>
      </c>
      <c r="P41" s="130"/>
      <c r="Q41" s="130"/>
      <c r="R41" s="175">
        <v>4</v>
      </c>
      <c r="S41" s="134">
        <v>9</v>
      </c>
      <c r="T41" s="134">
        <v>1</v>
      </c>
      <c r="U41" s="134"/>
      <c r="V41" s="134"/>
      <c r="W41" s="134"/>
      <c r="X41" s="178">
        <v>1</v>
      </c>
      <c r="Y41" s="139">
        <v>7</v>
      </c>
      <c r="Z41" s="139">
        <v>2</v>
      </c>
      <c r="AA41" s="139">
        <v>1</v>
      </c>
      <c r="AB41" s="139"/>
      <c r="AC41" s="139"/>
      <c r="AD41" s="181">
        <v>4</v>
      </c>
      <c r="AE41" s="64"/>
      <c r="AF41" s="30">
        <v>16</v>
      </c>
      <c r="AG41" s="141">
        <v>5</v>
      </c>
      <c r="AH41"/>
    </row>
    <row r="42" spans="1:34" x14ac:dyDescent="0.25">
      <c r="A42" s="143">
        <v>36</v>
      </c>
      <c r="B42" s="60">
        <v>11</v>
      </c>
      <c r="C42" s="207" t="s">
        <v>87</v>
      </c>
      <c r="D42" s="22">
        <v>26</v>
      </c>
      <c r="E42" s="1" t="s">
        <v>409</v>
      </c>
      <c r="F42" s="207" t="s">
        <v>410</v>
      </c>
      <c r="G42" s="207" t="s">
        <v>129</v>
      </c>
      <c r="H42" s="19" t="s">
        <v>61</v>
      </c>
      <c r="I42" s="207">
        <v>250</v>
      </c>
      <c r="J42" s="207" t="s">
        <v>411</v>
      </c>
      <c r="K42" s="207"/>
      <c r="L42" s="169">
        <v>3</v>
      </c>
      <c r="M42" s="131">
        <v>8</v>
      </c>
      <c r="N42" s="130">
        <v>1</v>
      </c>
      <c r="O42" s="130">
        <v>1</v>
      </c>
      <c r="P42" s="130"/>
      <c r="Q42" s="130"/>
      <c r="R42" s="175">
        <v>3</v>
      </c>
      <c r="S42" s="134">
        <v>6</v>
      </c>
      <c r="T42" s="134">
        <v>3</v>
      </c>
      <c r="U42" s="134"/>
      <c r="V42" s="134">
        <v>1</v>
      </c>
      <c r="W42" s="134"/>
      <c r="X42" s="178">
        <v>6</v>
      </c>
      <c r="Y42" s="139">
        <v>5</v>
      </c>
      <c r="Z42" s="139">
        <v>4</v>
      </c>
      <c r="AA42" s="139">
        <v>1</v>
      </c>
      <c r="AB42" s="139"/>
      <c r="AC42" s="139"/>
      <c r="AD42" s="181">
        <v>6</v>
      </c>
      <c r="AE42" s="64"/>
      <c r="AF42" s="30">
        <v>13</v>
      </c>
      <c r="AG42" s="141">
        <v>9</v>
      </c>
      <c r="AH42"/>
    </row>
    <row r="43" spans="1:34" x14ac:dyDescent="0.25">
      <c r="A43" s="143">
        <v>37</v>
      </c>
      <c r="B43" s="60">
        <v>12</v>
      </c>
      <c r="C43" s="207" t="s">
        <v>87</v>
      </c>
      <c r="D43" s="22">
        <v>54</v>
      </c>
      <c r="E43" s="1" t="s">
        <v>449</v>
      </c>
      <c r="F43" s="207" t="s">
        <v>359</v>
      </c>
      <c r="G43" s="207" t="s">
        <v>129</v>
      </c>
      <c r="H43" s="19" t="s">
        <v>61</v>
      </c>
      <c r="I43" s="207">
        <v>250</v>
      </c>
      <c r="J43" s="207" t="s">
        <v>117</v>
      </c>
      <c r="K43" s="207"/>
      <c r="L43" s="169">
        <v>3</v>
      </c>
      <c r="M43" s="131">
        <v>8</v>
      </c>
      <c r="N43" s="130"/>
      <c r="O43" s="130">
        <v>1</v>
      </c>
      <c r="P43" s="130"/>
      <c r="Q43" s="130">
        <v>1</v>
      </c>
      <c r="R43" s="175">
        <v>7</v>
      </c>
      <c r="S43" s="134">
        <v>7</v>
      </c>
      <c r="T43" s="134">
        <v>3</v>
      </c>
      <c r="U43" s="134"/>
      <c r="V43" s="134"/>
      <c r="W43" s="134"/>
      <c r="X43" s="178">
        <v>3</v>
      </c>
      <c r="Y43" s="139">
        <v>8</v>
      </c>
      <c r="Z43" s="139"/>
      <c r="AA43" s="139"/>
      <c r="AB43" s="139">
        <v>2</v>
      </c>
      <c r="AC43" s="139"/>
      <c r="AD43" s="181">
        <v>6</v>
      </c>
      <c r="AE43" s="64"/>
      <c r="AF43" s="30">
        <v>15</v>
      </c>
      <c r="AG43" s="141">
        <v>10</v>
      </c>
      <c r="AH43"/>
    </row>
    <row r="44" spans="1:34" x14ac:dyDescent="0.25">
      <c r="A44" s="143">
        <v>38</v>
      </c>
      <c r="B44" s="60">
        <v>13</v>
      </c>
      <c r="C44" s="207" t="s">
        <v>87</v>
      </c>
      <c r="D44" s="22">
        <v>27</v>
      </c>
      <c r="E44" s="1" t="s">
        <v>160</v>
      </c>
      <c r="F44" s="207" t="s">
        <v>161</v>
      </c>
      <c r="G44" s="207" t="s">
        <v>129</v>
      </c>
      <c r="H44" s="19" t="s">
        <v>159</v>
      </c>
      <c r="I44" s="207">
        <v>125</v>
      </c>
      <c r="J44" s="207" t="s">
        <v>116</v>
      </c>
      <c r="K44" s="207"/>
      <c r="L44" s="169">
        <v>3</v>
      </c>
      <c r="M44" s="131">
        <v>5</v>
      </c>
      <c r="N44" s="130">
        <v>4</v>
      </c>
      <c r="O44" s="130"/>
      <c r="P44" s="130">
        <v>1</v>
      </c>
      <c r="Q44" s="130"/>
      <c r="R44" s="175">
        <v>7</v>
      </c>
      <c r="S44" s="134">
        <v>6</v>
      </c>
      <c r="T44" s="134">
        <v>1</v>
      </c>
      <c r="U44" s="134">
        <v>1</v>
      </c>
      <c r="V44" s="134">
        <v>2</v>
      </c>
      <c r="W44" s="134"/>
      <c r="X44" s="178">
        <v>9</v>
      </c>
      <c r="Y44" s="139">
        <v>7</v>
      </c>
      <c r="Z44" s="139">
        <v>3</v>
      </c>
      <c r="AA44" s="139"/>
      <c r="AB44" s="139"/>
      <c r="AC44" s="139"/>
      <c r="AD44" s="181">
        <v>3</v>
      </c>
      <c r="AE44" s="64"/>
      <c r="AF44" s="30">
        <v>12</v>
      </c>
      <c r="AG44" s="141">
        <v>10</v>
      </c>
      <c r="AH44"/>
    </row>
    <row r="45" spans="1:34" x14ac:dyDescent="0.25">
      <c r="A45" s="143">
        <v>39</v>
      </c>
      <c r="B45" s="60">
        <v>14</v>
      </c>
      <c r="C45" s="207" t="s">
        <v>87</v>
      </c>
      <c r="D45" s="22">
        <v>58</v>
      </c>
      <c r="E45" s="1" t="s">
        <v>197</v>
      </c>
      <c r="F45" s="207" t="s">
        <v>198</v>
      </c>
      <c r="G45" s="207" t="s">
        <v>129</v>
      </c>
      <c r="H45" s="19" t="s">
        <v>390</v>
      </c>
      <c r="I45" s="207">
        <v>300</v>
      </c>
      <c r="J45" s="207" t="s">
        <v>180</v>
      </c>
      <c r="K45" s="207"/>
      <c r="L45" s="169">
        <v>3</v>
      </c>
      <c r="M45" s="131">
        <v>8</v>
      </c>
      <c r="N45" s="130"/>
      <c r="O45" s="130">
        <v>1</v>
      </c>
      <c r="P45" s="130">
        <v>1</v>
      </c>
      <c r="Q45" s="130"/>
      <c r="R45" s="175">
        <v>5</v>
      </c>
      <c r="S45" s="134">
        <v>6</v>
      </c>
      <c r="T45" s="134">
        <v>2</v>
      </c>
      <c r="U45" s="134">
        <v>1</v>
      </c>
      <c r="V45" s="134">
        <v>1</v>
      </c>
      <c r="W45" s="134"/>
      <c r="X45" s="178">
        <v>7</v>
      </c>
      <c r="Y45" s="139">
        <v>6</v>
      </c>
      <c r="Z45" s="139">
        <v>1</v>
      </c>
      <c r="AA45" s="139"/>
      <c r="AB45" s="139">
        <v>2</v>
      </c>
      <c r="AC45" s="139">
        <v>1</v>
      </c>
      <c r="AD45" s="181">
        <v>12</v>
      </c>
      <c r="AE45" s="64"/>
      <c r="AF45" s="30">
        <v>14</v>
      </c>
      <c r="AG45" s="141">
        <v>12</v>
      </c>
      <c r="AH45"/>
    </row>
    <row r="46" spans="1:34" x14ac:dyDescent="0.25">
      <c r="A46" s="143">
        <v>40</v>
      </c>
      <c r="B46" s="60">
        <v>15</v>
      </c>
      <c r="C46" s="207" t="s">
        <v>87</v>
      </c>
      <c r="D46" s="22">
        <v>47</v>
      </c>
      <c r="E46" s="1" t="s">
        <v>194</v>
      </c>
      <c r="F46" s="207" t="s">
        <v>195</v>
      </c>
      <c r="G46" s="207" t="s">
        <v>129</v>
      </c>
      <c r="H46" s="19" t="s">
        <v>61</v>
      </c>
      <c r="I46" s="207">
        <v>280</v>
      </c>
      <c r="J46" s="207" t="s">
        <v>117</v>
      </c>
      <c r="K46" s="207"/>
      <c r="L46" s="169">
        <v>2</v>
      </c>
      <c r="M46" s="131">
        <v>8</v>
      </c>
      <c r="N46" s="130"/>
      <c r="O46" s="130"/>
      <c r="P46" s="130">
        <v>1</v>
      </c>
      <c r="Q46" s="130">
        <v>1</v>
      </c>
      <c r="R46" s="175">
        <v>8</v>
      </c>
      <c r="S46" s="134">
        <v>7</v>
      </c>
      <c r="T46" s="134">
        <v>2</v>
      </c>
      <c r="U46" s="134"/>
      <c r="V46" s="134">
        <v>1</v>
      </c>
      <c r="W46" s="134"/>
      <c r="X46" s="178">
        <v>5</v>
      </c>
      <c r="Y46" s="139"/>
      <c r="Z46" s="139"/>
      <c r="AA46" s="139"/>
      <c r="AB46" s="139"/>
      <c r="AC46" s="139"/>
      <c r="AD46" s="181">
        <v>0</v>
      </c>
      <c r="AE46" s="64"/>
      <c r="AF46" s="30">
        <v>15</v>
      </c>
      <c r="AG46" s="141">
        <v>13</v>
      </c>
      <c r="AH46"/>
    </row>
    <row r="47" spans="1:34" x14ac:dyDescent="0.25">
      <c r="A47" s="143">
        <v>41</v>
      </c>
      <c r="B47" s="60">
        <v>16</v>
      </c>
      <c r="C47" s="207" t="s">
        <v>87</v>
      </c>
      <c r="D47" s="22">
        <v>38</v>
      </c>
      <c r="E47" s="1" t="s">
        <v>226</v>
      </c>
      <c r="F47" s="207" t="s">
        <v>150</v>
      </c>
      <c r="G47" s="207" t="s">
        <v>129</v>
      </c>
      <c r="H47" s="19" t="s">
        <v>61</v>
      </c>
      <c r="I47" s="207">
        <v>280</v>
      </c>
      <c r="J47" s="207" t="s">
        <v>204</v>
      </c>
      <c r="K47" s="207"/>
      <c r="L47" s="169">
        <v>3</v>
      </c>
      <c r="M47" s="131">
        <v>7</v>
      </c>
      <c r="N47" s="130">
        <v>1</v>
      </c>
      <c r="O47" s="130">
        <v>2</v>
      </c>
      <c r="P47" s="130"/>
      <c r="Q47" s="130"/>
      <c r="R47" s="175">
        <v>5</v>
      </c>
      <c r="S47" s="134">
        <v>6</v>
      </c>
      <c r="T47" s="134">
        <v>1</v>
      </c>
      <c r="U47" s="134">
        <v>2</v>
      </c>
      <c r="V47" s="134">
        <v>1</v>
      </c>
      <c r="W47" s="134"/>
      <c r="X47" s="178">
        <v>8</v>
      </c>
      <c r="Y47" s="139">
        <v>6</v>
      </c>
      <c r="Z47" s="139">
        <v>1</v>
      </c>
      <c r="AA47" s="139">
        <v>1</v>
      </c>
      <c r="AB47" s="139"/>
      <c r="AC47" s="139">
        <v>2</v>
      </c>
      <c r="AD47" s="181">
        <v>13</v>
      </c>
      <c r="AE47" s="64"/>
      <c r="AF47" s="30">
        <v>13</v>
      </c>
      <c r="AG47" s="141">
        <v>13</v>
      </c>
      <c r="AH47"/>
    </row>
    <row r="48" spans="1:34" x14ac:dyDescent="0.25">
      <c r="A48" s="143">
        <v>42</v>
      </c>
      <c r="B48" s="60">
        <v>17</v>
      </c>
      <c r="C48" s="207" t="s">
        <v>87</v>
      </c>
      <c r="D48" s="22">
        <v>30</v>
      </c>
      <c r="E48" s="1" t="s">
        <v>420</v>
      </c>
      <c r="F48" s="207" t="s">
        <v>225</v>
      </c>
      <c r="G48" s="207" t="s">
        <v>423</v>
      </c>
      <c r="H48" s="19" t="s">
        <v>169</v>
      </c>
      <c r="I48" s="207">
        <v>125</v>
      </c>
      <c r="J48" s="207" t="s">
        <v>421</v>
      </c>
      <c r="K48" s="207"/>
      <c r="L48" s="169">
        <v>3</v>
      </c>
      <c r="M48" s="131">
        <v>5</v>
      </c>
      <c r="N48" s="130">
        <v>4</v>
      </c>
      <c r="O48" s="130">
        <v>1</v>
      </c>
      <c r="P48" s="130"/>
      <c r="Q48" s="130"/>
      <c r="R48" s="175">
        <v>6</v>
      </c>
      <c r="S48" s="134">
        <v>5</v>
      </c>
      <c r="T48" s="134"/>
      <c r="U48" s="134">
        <v>3</v>
      </c>
      <c r="V48" s="134">
        <v>1</v>
      </c>
      <c r="W48" s="134">
        <v>1</v>
      </c>
      <c r="X48" s="178">
        <v>14</v>
      </c>
      <c r="Y48" s="139">
        <v>5</v>
      </c>
      <c r="Z48" s="139">
        <v>3</v>
      </c>
      <c r="AA48" s="139">
        <v>1</v>
      </c>
      <c r="AB48" s="139">
        <v>1</v>
      </c>
      <c r="AC48" s="139"/>
      <c r="AD48" s="181">
        <v>8</v>
      </c>
      <c r="AE48" s="64"/>
      <c r="AF48" s="30">
        <v>10</v>
      </c>
      <c r="AG48" s="141">
        <v>14</v>
      </c>
      <c r="AH48"/>
    </row>
    <row r="49" spans="1:34" x14ac:dyDescent="0.25">
      <c r="A49" s="143">
        <v>43</v>
      </c>
      <c r="B49" s="60">
        <v>18</v>
      </c>
      <c r="C49" s="207" t="s">
        <v>87</v>
      </c>
      <c r="D49" s="22">
        <v>52</v>
      </c>
      <c r="E49" s="1" t="s">
        <v>447</v>
      </c>
      <c r="F49" s="207" t="s">
        <v>448</v>
      </c>
      <c r="G49" s="207" t="s">
        <v>129</v>
      </c>
      <c r="H49" s="19" t="s">
        <v>61</v>
      </c>
      <c r="I49" s="207">
        <v>300</v>
      </c>
      <c r="J49" s="207"/>
      <c r="K49" s="207"/>
      <c r="L49" s="169">
        <v>2</v>
      </c>
      <c r="M49" s="131">
        <v>5</v>
      </c>
      <c r="N49" s="130">
        <v>4</v>
      </c>
      <c r="O49" s="130"/>
      <c r="P49" s="130">
        <v>1</v>
      </c>
      <c r="Q49" s="130"/>
      <c r="R49" s="175">
        <v>7</v>
      </c>
      <c r="S49" s="134">
        <v>6</v>
      </c>
      <c r="T49" s="134">
        <v>1</v>
      </c>
      <c r="U49" s="134">
        <v>2</v>
      </c>
      <c r="V49" s="134">
        <v>1</v>
      </c>
      <c r="W49" s="134"/>
      <c r="X49" s="178">
        <v>8</v>
      </c>
      <c r="Y49" s="139"/>
      <c r="Z49" s="139"/>
      <c r="AA49" s="139"/>
      <c r="AB49" s="139"/>
      <c r="AC49" s="139"/>
      <c r="AD49" s="181">
        <v>0</v>
      </c>
      <c r="AE49" s="64"/>
      <c r="AF49" s="30">
        <v>11</v>
      </c>
      <c r="AG49" s="141">
        <v>15</v>
      </c>
      <c r="AH49"/>
    </row>
    <row r="50" spans="1:34" x14ac:dyDescent="0.25">
      <c r="A50" s="143">
        <v>44</v>
      </c>
      <c r="B50" s="60">
        <v>19</v>
      </c>
      <c r="C50" s="207" t="s">
        <v>87</v>
      </c>
      <c r="D50" s="22">
        <v>68</v>
      </c>
      <c r="E50" s="1" t="s">
        <v>461</v>
      </c>
      <c r="F50" s="207" t="s">
        <v>365</v>
      </c>
      <c r="G50" s="207" t="s">
        <v>129</v>
      </c>
      <c r="H50" s="19" t="s">
        <v>61</v>
      </c>
      <c r="I50" s="207">
        <v>250</v>
      </c>
      <c r="J50" s="207" t="s">
        <v>411</v>
      </c>
      <c r="K50" s="207"/>
      <c r="L50" s="169">
        <v>3</v>
      </c>
      <c r="M50" s="131">
        <v>6</v>
      </c>
      <c r="N50" s="130">
        <v>1</v>
      </c>
      <c r="O50" s="130">
        <v>1</v>
      </c>
      <c r="P50" s="130">
        <v>2</v>
      </c>
      <c r="Q50" s="130"/>
      <c r="R50" s="175">
        <v>9</v>
      </c>
      <c r="S50" s="134">
        <v>1</v>
      </c>
      <c r="T50" s="134">
        <v>5</v>
      </c>
      <c r="U50" s="134">
        <v>1</v>
      </c>
      <c r="V50" s="134">
        <v>1</v>
      </c>
      <c r="W50" s="134">
        <v>2</v>
      </c>
      <c r="X50" s="178">
        <v>20</v>
      </c>
      <c r="Y50" s="139">
        <v>6</v>
      </c>
      <c r="Z50" s="139">
        <v>2</v>
      </c>
      <c r="AA50" s="139"/>
      <c r="AB50" s="139">
        <v>2</v>
      </c>
      <c r="AC50" s="139"/>
      <c r="AD50" s="181">
        <v>8</v>
      </c>
      <c r="AE50" s="64"/>
      <c r="AF50" s="30">
        <v>12</v>
      </c>
      <c r="AG50" s="141">
        <v>17</v>
      </c>
      <c r="AH50"/>
    </row>
    <row r="51" spans="1:34" x14ac:dyDescent="0.25">
      <c r="A51" s="143">
        <v>45</v>
      </c>
      <c r="B51" s="60">
        <v>20</v>
      </c>
      <c r="C51" s="207" t="s">
        <v>87</v>
      </c>
      <c r="D51" s="22">
        <v>44</v>
      </c>
      <c r="E51" s="1" t="s">
        <v>441</v>
      </c>
      <c r="F51" s="207" t="s">
        <v>442</v>
      </c>
      <c r="G51" s="207" t="s">
        <v>129</v>
      </c>
      <c r="H51" s="19" t="s">
        <v>61</v>
      </c>
      <c r="I51" s="207">
        <v>280</v>
      </c>
      <c r="J51" s="207" t="s">
        <v>353</v>
      </c>
      <c r="K51" s="207"/>
      <c r="L51" s="169">
        <v>2</v>
      </c>
      <c r="M51" s="131">
        <v>6</v>
      </c>
      <c r="N51" s="130">
        <v>2</v>
      </c>
      <c r="O51" s="130">
        <v>1</v>
      </c>
      <c r="P51" s="130">
        <v>1</v>
      </c>
      <c r="Q51" s="130"/>
      <c r="R51" s="175">
        <v>7</v>
      </c>
      <c r="S51" s="134">
        <v>3</v>
      </c>
      <c r="T51" s="134">
        <v>4</v>
      </c>
      <c r="U51" s="134">
        <v>2</v>
      </c>
      <c r="V51" s="134">
        <v>1</v>
      </c>
      <c r="W51" s="134"/>
      <c r="X51" s="178">
        <v>11</v>
      </c>
      <c r="Y51" s="139"/>
      <c r="Z51" s="139"/>
      <c r="AA51" s="139"/>
      <c r="AB51" s="139"/>
      <c r="AC51" s="139"/>
      <c r="AD51" s="181">
        <v>0</v>
      </c>
      <c r="AE51" s="64"/>
      <c r="AF51" s="30">
        <v>9</v>
      </c>
      <c r="AG51" s="141">
        <v>18</v>
      </c>
      <c r="AH51"/>
    </row>
    <row r="52" spans="1:34" x14ac:dyDescent="0.25">
      <c r="A52" s="143">
        <v>46</v>
      </c>
      <c r="B52" s="60">
        <v>21</v>
      </c>
      <c r="C52" s="207" t="s">
        <v>87</v>
      </c>
      <c r="D52" s="22">
        <v>69</v>
      </c>
      <c r="E52" s="1" t="s">
        <v>462</v>
      </c>
      <c r="F52" s="207" t="s">
        <v>49</v>
      </c>
      <c r="G52" s="207" t="s">
        <v>129</v>
      </c>
      <c r="H52" s="19" t="s">
        <v>61</v>
      </c>
      <c r="I52" s="207">
        <v>250</v>
      </c>
      <c r="J52" s="207" t="s">
        <v>463</v>
      </c>
      <c r="K52" s="207"/>
      <c r="L52" s="169">
        <v>3</v>
      </c>
      <c r="M52" s="131">
        <v>5</v>
      </c>
      <c r="N52" s="130">
        <v>2</v>
      </c>
      <c r="O52" s="130">
        <v>2</v>
      </c>
      <c r="P52" s="130"/>
      <c r="Q52" s="130">
        <v>1</v>
      </c>
      <c r="R52" s="175">
        <v>11</v>
      </c>
      <c r="S52" s="134">
        <v>6</v>
      </c>
      <c r="T52" s="134">
        <v>2</v>
      </c>
      <c r="U52" s="134">
        <v>1</v>
      </c>
      <c r="V52" s="134"/>
      <c r="W52" s="134">
        <v>1</v>
      </c>
      <c r="X52" s="178">
        <v>9</v>
      </c>
      <c r="Y52" s="139">
        <v>7</v>
      </c>
      <c r="Z52" s="139"/>
      <c r="AA52" s="139">
        <v>1</v>
      </c>
      <c r="AB52" s="139">
        <v>1</v>
      </c>
      <c r="AC52" s="139">
        <v>1</v>
      </c>
      <c r="AD52" s="181">
        <v>10</v>
      </c>
      <c r="AE52" s="64"/>
      <c r="AF52" s="30">
        <v>11</v>
      </c>
      <c r="AG52" s="141">
        <v>20</v>
      </c>
      <c r="AH52"/>
    </row>
    <row r="53" spans="1:34" x14ac:dyDescent="0.25">
      <c r="A53" s="143">
        <v>47</v>
      </c>
      <c r="B53" s="60">
        <v>22</v>
      </c>
      <c r="C53" s="207" t="s">
        <v>87</v>
      </c>
      <c r="D53" s="22">
        <v>4</v>
      </c>
      <c r="E53" s="1" t="s">
        <v>294</v>
      </c>
      <c r="F53" s="207" t="s">
        <v>295</v>
      </c>
      <c r="G53" s="207" t="s">
        <v>129</v>
      </c>
      <c r="H53" s="19" t="s">
        <v>61</v>
      </c>
      <c r="I53" s="207">
        <v>250</v>
      </c>
      <c r="J53" s="207" t="s">
        <v>296</v>
      </c>
      <c r="K53" s="207"/>
      <c r="L53" s="169">
        <v>3</v>
      </c>
      <c r="M53" s="131">
        <v>5</v>
      </c>
      <c r="N53" s="130">
        <v>2</v>
      </c>
      <c r="O53" s="130"/>
      <c r="P53" s="130">
        <v>2</v>
      </c>
      <c r="Q53" s="130">
        <v>1</v>
      </c>
      <c r="R53" s="175">
        <v>13</v>
      </c>
      <c r="S53" s="134">
        <v>6</v>
      </c>
      <c r="T53" s="134">
        <v>2</v>
      </c>
      <c r="U53" s="134">
        <v>1</v>
      </c>
      <c r="V53" s="134">
        <v>1</v>
      </c>
      <c r="W53" s="134"/>
      <c r="X53" s="178">
        <v>7</v>
      </c>
      <c r="Y53" s="139">
        <v>6</v>
      </c>
      <c r="Z53" s="139"/>
      <c r="AA53" s="139">
        <v>3</v>
      </c>
      <c r="AB53" s="139">
        <v>1</v>
      </c>
      <c r="AC53" s="139"/>
      <c r="AD53" s="181">
        <v>9</v>
      </c>
      <c r="AE53" s="64"/>
      <c r="AF53" s="30">
        <v>11</v>
      </c>
      <c r="AG53" s="141">
        <v>20</v>
      </c>
      <c r="AH53"/>
    </row>
    <row r="54" spans="1:34" x14ac:dyDescent="0.25">
      <c r="A54" s="143">
        <v>48</v>
      </c>
      <c r="B54" s="60">
        <v>23</v>
      </c>
      <c r="C54" s="207" t="s">
        <v>87</v>
      </c>
      <c r="D54" s="22">
        <v>31</v>
      </c>
      <c r="E54" s="1" t="s">
        <v>424</v>
      </c>
      <c r="F54" s="207" t="s">
        <v>49</v>
      </c>
      <c r="G54" s="207" t="s">
        <v>129</v>
      </c>
      <c r="H54" s="19" t="s">
        <v>159</v>
      </c>
      <c r="I54" s="207">
        <v>250</v>
      </c>
      <c r="J54" s="207" t="s">
        <v>177</v>
      </c>
      <c r="K54" s="207"/>
      <c r="L54" s="169">
        <v>2</v>
      </c>
      <c r="M54" s="131">
        <v>7</v>
      </c>
      <c r="N54" s="130">
        <v>1</v>
      </c>
      <c r="O54" s="130">
        <v>1</v>
      </c>
      <c r="P54" s="130"/>
      <c r="Q54" s="130">
        <v>1</v>
      </c>
      <c r="R54" s="175">
        <v>8</v>
      </c>
      <c r="S54" s="134">
        <v>4</v>
      </c>
      <c r="T54" s="134">
        <v>2</v>
      </c>
      <c r="U54" s="134">
        <v>2</v>
      </c>
      <c r="V54" s="134">
        <v>2</v>
      </c>
      <c r="W54" s="134"/>
      <c r="X54" s="178">
        <v>12</v>
      </c>
      <c r="Y54" s="139"/>
      <c r="Z54" s="139"/>
      <c r="AA54" s="139"/>
      <c r="AB54" s="139"/>
      <c r="AC54" s="139"/>
      <c r="AD54" s="181">
        <v>0</v>
      </c>
      <c r="AE54" s="64"/>
      <c r="AF54" s="30">
        <v>11</v>
      </c>
      <c r="AG54" s="141">
        <v>20</v>
      </c>
      <c r="AH54"/>
    </row>
    <row r="55" spans="1:34" x14ac:dyDescent="0.25">
      <c r="A55" s="143">
        <v>49</v>
      </c>
      <c r="B55" s="60">
        <v>24</v>
      </c>
      <c r="C55" s="207" t="s">
        <v>87</v>
      </c>
      <c r="D55" s="22">
        <v>41</v>
      </c>
      <c r="E55" s="1" t="s">
        <v>437</v>
      </c>
      <c r="F55" s="207" t="s">
        <v>158</v>
      </c>
      <c r="G55" s="207" t="s">
        <v>129</v>
      </c>
      <c r="H55" s="19" t="s">
        <v>61</v>
      </c>
      <c r="I55" s="207">
        <v>250</v>
      </c>
      <c r="J55" s="207" t="s">
        <v>438</v>
      </c>
      <c r="K55" s="207"/>
      <c r="L55" s="169">
        <v>2</v>
      </c>
      <c r="M55" s="131">
        <v>5</v>
      </c>
      <c r="N55" s="130">
        <v>2</v>
      </c>
      <c r="O55" s="130"/>
      <c r="P55" s="130">
        <v>3</v>
      </c>
      <c r="Q55" s="130"/>
      <c r="R55" s="175">
        <v>11</v>
      </c>
      <c r="S55" s="134">
        <v>6</v>
      </c>
      <c r="T55" s="134"/>
      <c r="U55" s="134">
        <v>2</v>
      </c>
      <c r="V55" s="134">
        <v>2</v>
      </c>
      <c r="W55" s="134"/>
      <c r="X55" s="178">
        <v>10</v>
      </c>
      <c r="Y55" s="139"/>
      <c r="Z55" s="139"/>
      <c r="AA55" s="139"/>
      <c r="AB55" s="139"/>
      <c r="AC55" s="139"/>
      <c r="AD55" s="181">
        <v>0</v>
      </c>
      <c r="AE55" s="64"/>
      <c r="AF55" s="30">
        <v>11</v>
      </c>
      <c r="AG55" s="141">
        <v>21</v>
      </c>
      <c r="AH55"/>
    </row>
    <row r="56" spans="1:34" x14ac:dyDescent="0.25">
      <c r="A56" s="143">
        <v>50</v>
      </c>
      <c r="B56" s="60">
        <v>25</v>
      </c>
      <c r="C56" s="207" t="s">
        <v>87</v>
      </c>
      <c r="D56" s="22">
        <v>37</v>
      </c>
      <c r="E56" s="1" t="s">
        <v>430</v>
      </c>
      <c r="F56" s="207" t="s">
        <v>202</v>
      </c>
      <c r="G56" s="207" t="s">
        <v>129</v>
      </c>
      <c r="H56" s="19" t="s">
        <v>61</v>
      </c>
      <c r="I56" s="207">
        <v>125</v>
      </c>
      <c r="J56" s="207" t="s">
        <v>204</v>
      </c>
      <c r="K56" s="207"/>
      <c r="L56" s="169">
        <v>2</v>
      </c>
      <c r="M56" s="131">
        <v>6</v>
      </c>
      <c r="N56" s="130">
        <v>1</v>
      </c>
      <c r="O56" s="130">
        <v>1</v>
      </c>
      <c r="P56" s="130">
        <v>1</v>
      </c>
      <c r="Q56" s="130">
        <v>1</v>
      </c>
      <c r="R56" s="175">
        <v>11</v>
      </c>
      <c r="S56" s="134">
        <v>6</v>
      </c>
      <c r="T56" s="134">
        <v>1</v>
      </c>
      <c r="U56" s="134">
        <v>2</v>
      </c>
      <c r="V56" s="134"/>
      <c r="W56" s="134">
        <v>1</v>
      </c>
      <c r="X56" s="178">
        <v>10</v>
      </c>
      <c r="Y56" s="139"/>
      <c r="Z56" s="139"/>
      <c r="AA56" s="139"/>
      <c r="AB56" s="139"/>
      <c r="AC56" s="139"/>
      <c r="AD56" s="181">
        <v>0</v>
      </c>
      <c r="AE56" s="64"/>
      <c r="AF56" s="30">
        <v>12</v>
      </c>
      <c r="AG56" s="141">
        <v>21</v>
      </c>
      <c r="AH56"/>
    </row>
    <row r="57" spans="1:34" x14ac:dyDescent="0.25">
      <c r="A57" s="143">
        <v>51</v>
      </c>
      <c r="B57" s="60">
        <v>26</v>
      </c>
      <c r="C57" s="207" t="s">
        <v>87</v>
      </c>
      <c r="D57" s="22">
        <v>67</v>
      </c>
      <c r="E57" s="1" t="s">
        <v>459</v>
      </c>
      <c r="F57" s="207" t="s">
        <v>460</v>
      </c>
      <c r="G57" s="207" t="s">
        <v>129</v>
      </c>
      <c r="H57" s="19" t="s">
        <v>54</v>
      </c>
      <c r="I57" s="207">
        <v>260</v>
      </c>
      <c r="J57" s="207" t="s">
        <v>177</v>
      </c>
      <c r="K57" s="207"/>
      <c r="L57" s="169">
        <v>3</v>
      </c>
      <c r="M57" s="131">
        <v>5</v>
      </c>
      <c r="N57" s="130">
        <v>2</v>
      </c>
      <c r="O57" s="130">
        <v>1</v>
      </c>
      <c r="P57" s="130">
        <v>1</v>
      </c>
      <c r="Q57" s="130">
        <v>1</v>
      </c>
      <c r="R57" s="175">
        <v>12</v>
      </c>
      <c r="S57" s="134">
        <v>4</v>
      </c>
      <c r="T57" s="134">
        <v>2</v>
      </c>
      <c r="U57" s="134">
        <v>3</v>
      </c>
      <c r="V57" s="134">
        <v>1</v>
      </c>
      <c r="W57" s="134"/>
      <c r="X57" s="178">
        <v>11</v>
      </c>
      <c r="Y57" s="139">
        <v>5</v>
      </c>
      <c r="Z57" s="139">
        <v>2</v>
      </c>
      <c r="AA57" s="139">
        <v>2</v>
      </c>
      <c r="AB57" s="139">
        <v>1</v>
      </c>
      <c r="AC57" s="139"/>
      <c r="AD57" s="181">
        <v>9</v>
      </c>
      <c r="AE57" s="64"/>
      <c r="AF57" s="30">
        <v>10</v>
      </c>
      <c r="AG57" s="141">
        <v>21</v>
      </c>
      <c r="AH57"/>
    </row>
    <row r="58" spans="1:34" x14ac:dyDescent="0.25">
      <c r="A58" s="143">
        <v>52</v>
      </c>
      <c r="B58" s="60">
        <v>27</v>
      </c>
      <c r="C58" s="207" t="s">
        <v>87</v>
      </c>
      <c r="D58" s="22">
        <v>20</v>
      </c>
      <c r="E58" s="1" t="s">
        <v>167</v>
      </c>
      <c r="F58" s="207" t="s">
        <v>173</v>
      </c>
      <c r="G58" s="207" t="s">
        <v>174</v>
      </c>
      <c r="H58" s="19" t="s">
        <v>61</v>
      </c>
      <c r="I58" s="207">
        <v>125</v>
      </c>
      <c r="J58" s="207" t="s">
        <v>117</v>
      </c>
      <c r="K58" s="207"/>
      <c r="L58" s="169">
        <v>3</v>
      </c>
      <c r="M58" s="131">
        <v>3</v>
      </c>
      <c r="N58" s="130">
        <v>4</v>
      </c>
      <c r="O58" s="130">
        <v>1</v>
      </c>
      <c r="P58" s="130">
        <v>1</v>
      </c>
      <c r="Q58" s="130">
        <v>1</v>
      </c>
      <c r="R58" s="175">
        <v>14</v>
      </c>
      <c r="S58" s="134">
        <v>6</v>
      </c>
      <c r="T58" s="134">
        <v>1</v>
      </c>
      <c r="U58" s="134">
        <v>2</v>
      </c>
      <c r="V58" s="134">
        <v>1</v>
      </c>
      <c r="W58" s="134"/>
      <c r="X58" s="178">
        <v>8</v>
      </c>
      <c r="Y58" s="139">
        <v>4</v>
      </c>
      <c r="Z58" s="139">
        <v>3</v>
      </c>
      <c r="AA58" s="139">
        <v>2</v>
      </c>
      <c r="AB58" s="139">
        <v>1</v>
      </c>
      <c r="AC58" s="139"/>
      <c r="AD58" s="181">
        <v>10</v>
      </c>
      <c r="AE58" s="64"/>
      <c r="AF58" s="30">
        <v>9</v>
      </c>
      <c r="AG58" s="141">
        <v>22</v>
      </c>
      <c r="AH58"/>
    </row>
    <row r="59" spans="1:34" x14ac:dyDescent="0.25">
      <c r="A59" s="143">
        <v>53</v>
      </c>
      <c r="B59" s="60">
        <v>28</v>
      </c>
      <c r="C59" s="207" t="s">
        <v>87</v>
      </c>
      <c r="D59" s="22">
        <v>32</v>
      </c>
      <c r="E59" s="1" t="s">
        <v>203</v>
      </c>
      <c r="F59" s="207" t="s">
        <v>49</v>
      </c>
      <c r="G59" s="207" t="s">
        <v>129</v>
      </c>
      <c r="H59" s="19" t="s">
        <v>169</v>
      </c>
      <c r="I59" s="207">
        <v>250</v>
      </c>
      <c r="J59" s="207" t="s">
        <v>116</v>
      </c>
      <c r="K59" s="207"/>
      <c r="L59" s="169">
        <v>3</v>
      </c>
      <c r="M59" s="131">
        <v>2</v>
      </c>
      <c r="N59" s="130">
        <v>1</v>
      </c>
      <c r="O59" s="130">
        <v>1</v>
      </c>
      <c r="P59" s="130">
        <v>4</v>
      </c>
      <c r="Q59" s="130">
        <v>2</v>
      </c>
      <c r="R59" s="175">
        <v>25</v>
      </c>
      <c r="S59" s="134">
        <v>3</v>
      </c>
      <c r="T59" s="134">
        <v>2</v>
      </c>
      <c r="U59" s="134">
        <v>2</v>
      </c>
      <c r="V59" s="134">
        <v>1</v>
      </c>
      <c r="W59" s="134">
        <v>2</v>
      </c>
      <c r="X59" s="178">
        <v>19</v>
      </c>
      <c r="Y59" s="139">
        <v>4</v>
      </c>
      <c r="Z59" s="139">
        <v>3</v>
      </c>
      <c r="AA59" s="139">
        <v>1</v>
      </c>
      <c r="AB59" s="139">
        <v>1</v>
      </c>
      <c r="AC59" s="139">
        <v>1</v>
      </c>
      <c r="AD59" s="181">
        <v>13</v>
      </c>
      <c r="AE59" s="64"/>
      <c r="AF59" s="30">
        <v>6</v>
      </c>
      <c r="AG59" s="141">
        <v>38</v>
      </c>
      <c r="AH59"/>
    </row>
    <row r="60" spans="1:34" x14ac:dyDescent="0.25">
      <c r="A60" s="143">
        <v>54</v>
      </c>
      <c r="B60" s="60" t="s">
        <v>244</v>
      </c>
      <c r="C60" s="207"/>
      <c r="D60" s="207"/>
      <c r="E60" s="207"/>
      <c r="F60" s="207"/>
      <c r="G60" s="207"/>
      <c r="H60" s="207"/>
      <c r="I60" s="207"/>
      <c r="J60" s="207"/>
      <c r="K60" s="207"/>
      <c r="L60" s="169"/>
      <c r="M60" s="131"/>
      <c r="N60" s="130"/>
      <c r="O60" s="130"/>
      <c r="P60" s="130"/>
      <c r="Q60" s="130"/>
      <c r="R60" s="175"/>
      <c r="S60" s="134"/>
      <c r="T60" s="134"/>
      <c r="U60" s="134"/>
      <c r="V60" s="134"/>
      <c r="W60" s="134"/>
      <c r="X60" s="178"/>
      <c r="Y60" s="139"/>
      <c r="Z60" s="139"/>
      <c r="AA60" s="139"/>
      <c r="AB60" s="139"/>
      <c r="AC60" s="139"/>
      <c r="AD60" s="181"/>
      <c r="AE60" s="64"/>
      <c r="AF60" s="30"/>
      <c r="AG60" s="141"/>
      <c r="AH60"/>
    </row>
    <row r="61" spans="1:34" x14ac:dyDescent="0.25">
      <c r="A61" s="143">
        <v>55</v>
      </c>
      <c r="B61" s="60">
        <v>1</v>
      </c>
      <c r="C61" s="207" t="s">
        <v>88</v>
      </c>
      <c r="D61" s="22">
        <v>1</v>
      </c>
      <c r="E61" s="1" t="s">
        <v>287</v>
      </c>
      <c r="F61" s="207" t="s">
        <v>288</v>
      </c>
      <c r="G61" s="207" t="s">
        <v>129</v>
      </c>
      <c r="H61" s="19" t="s">
        <v>61</v>
      </c>
      <c r="I61" s="207">
        <v>250</v>
      </c>
      <c r="J61" s="207" t="s">
        <v>180</v>
      </c>
      <c r="K61" s="207"/>
      <c r="L61" s="169">
        <v>3</v>
      </c>
      <c r="M61" s="131">
        <v>7</v>
      </c>
      <c r="N61" s="130">
        <v>2</v>
      </c>
      <c r="O61" s="130">
        <v>1</v>
      </c>
      <c r="P61" s="130"/>
      <c r="Q61" s="130"/>
      <c r="R61" s="175">
        <v>4</v>
      </c>
      <c r="S61" s="134">
        <v>6</v>
      </c>
      <c r="T61" s="134">
        <v>3</v>
      </c>
      <c r="U61" s="134">
        <v>1</v>
      </c>
      <c r="V61" s="134"/>
      <c r="W61" s="134"/>
      <c r="X61" s="178">
        <v>5</v>
      </c>
      <c r="Y61" s="139">
        <v>8</v>
      </c>
      <c r="Z61" s="139"/>
      <c r="AA61" s="139">
        <v>2</v>
      </c>
      <c r="AB61" s="139"/>
      <c r="AC61" s="139"/>
      <c r="AD61" s="181">
        <v>4</v>
      </c>
      <c r="AE61" s="64"/>
      <c r="AF61" s="30">
        <v>15</v>
      </c>
      <c r="AG61" s="141">
        <v>8</v>
      </c>
      <c r="AH61"/>
    </row>
    <row r="62" spans="1:34" x14ac:dyDescent="0.25">
      <c r="A62" s="143">
        <v>56</v>
      </c>
      <c r="B62" s="60">
        <v>2</v>
      </c>
      <c r="C62" s="207" t="s">
        <v>88</v>
      </c>
      <c r="D62" s="22">
        <v>48</v>
      </c>
      <c r="E62" s="1" t="s">
        <v>193</v>
      </c>
      <c r="F62" s="207" t="s">
        <v>215</v>
      </c>
      <c r="G62" s="207" t="s">
        <v>423</v>
      </c>
      <c r="H62" s="19" t="s">
        <v>142</v>
      </c>
      <c r="I62" s="207">
        <v>80</v>
      </c>
      <c r="J62" s="207" t="s">
        <v>180</v>
      </c>
      <c r="K62" s="207"/>
      <c r="L62" s="169">
        <v>3</v>
      </c>
      <c r="M62" s="131">
        <v>8</v>
      </c>
      <c r="N62" s="130">
        <v>2</v>
      </c>
      <c r="O62" s="130"/>
      <c r="P62" s="130"/>
      <c r="Q62" s="130"/>
      <c r="R62" s="175">
        <v>2</v>
      </c>
      <c r="S62" s="134">
        <v>7</v>
      </c>
      <c r="T62" s="134"/>
      <c r="U62" s="134"/>
      <c r="V62" s="134">
        <v>1</v>
      </c>
      <c r="W62" s="134">
        <v>2</v>
      </c>
      <c r="X62" s="178">
        <v>13</v>
      </c>
      <c r="Y62" s="139">
        <v>5</v>
      </c>
      <c r="Z62" s="139">
        <v>3</v>
      </c>
      <c r="AA62" s="139"/>
      <c r="AB62" s="139">
        <v>2</v>
      </c>
      <c r="AC62" s="139"/>
      <c r="AD62" s="181">
        <v>9</v>
      </c>
      <c r="AE62" s="64"/>
      <c r="AF62" s="30">
        <v>13</v>
      </c>
      <c r="AG62" s="141">
        <v>11</v>
      </c>
      <c r="AH62"/>
    </row>
    <row r="63" spans="1:34" x14ac:dyDescent="0.25">
      <c r="A63" s="143">
        <v>57</v>
      </c>
      <c r="B63" s="60">
        <v>3</v>
      </c>
      <c r="C63" s="207" t="s">
        <v>88</v>
      </c>
      <c r="D63" s="22">
        <v>71</v>
      </c>
      <c r="E63" s="1" t="s">
        <v>465</v>
      </c>
      <c r="F63" s="207" t="s">
        <v>53</v>
      </c>
      <c r="G63" s="207" t="s">
        <v>129</v>
      </c>
      <c r="H63" s="19" t="s">
        <v>142</v>
      </c>
      <c r="I63" s="207">
        <v>125</v>
      </c>
      <c r="J63" s="207" t="s">
        <v>466</v>
      </c>
      <c r="K63" s="207"/>
      <c r="L63" s="169">
        <v>3</v>
      </c>
      <c r="M63" s="131">
        <v>7</v>
      </c>
      <c r="N63" s="130">
        <v>1</v>
      </c>
      <c r="O63" s="130">
        <v>1</v>
      </c>
      <c r="P63" s="130">
        <v>1</v>
      </c>
      <c r="Q63" s="130"/>
      <c r="R63" s="175">
        <v>6</v>
      </c>
      <c r="S63" s="134">
        <v>8</v>
      </c>
      <c r="T63" s="134"/>
      <c r="U63" s="134"/>
      <c r="V63" s="134">
        <v>2</v>
      </c>
      <c r="W63" s="134"/>
      <c r="X63" s="178">
        <v>6</v>
      </c>
      <c r="Y63" s="139">
        <v>6</v>
      </c>
      <c r="Z63" s="139"/>
      <c r="AA63" s="139">
        <v>1</v>
      </c>
      <c r="AB63" s="139">
        <v>2</v>
      </c>
      <c r="AC63" s="139">
        <v>1</v>
      </c>
      <c r="AD63" s="181">
        <v>13</v>
      </c>
      <c r="AE63" s="64"/>
      <c r="AF63" s="30">
        <v>15</v>
      </c>
      <c r="AG63" s="141">
        <v>12</v>
      </c>
      <c r="AH63"/>
    </row>
    <row r="64" spans="1:34" x14ac:dyDescent="0.25">
      <c r="A64" s="143">
        <v>58</v>
      </c>
      <c r="B64" s="60">
        <v>4</v>
      </c>
      <c r="C64" s="207" t="s">
        <v>88</v>
      </c>
      <c r="D64" s="22">
        <v>13</v>
      </c>
      <c r="E64" s="1" t="s">
        <v>351</v>
      </c>
      <c r="F64" s="207" t="s">
        <v>352</v>
      </c>
      <c r="G64" s="207" t="s">
        <v>129</v>
      </c>
      <c r="H64" s="19" t="s">
        <v>169</v>
      </c>
      <c r="I64" s="207">
        <v>125</v>
      </c>
      <c r="J64" s="207" t="s">
        <v>353</v>
      </c>
      <c r="K64" s="207"/>
      <c r="L64" s="169">
        <v>2</v>
      </c>
      <c r="M64" s="131">
        <v>6</v>
      </c>
      <c r="N64" s="130">
        <v>1</v>
      </c>
      <c r="O64" s="130">
        <v>1</v>
      </c>
      <c r="P64" s="130">
        <v>2</v>
      </c>
      <c r="Q64" s="130"/>
      <c r="R64" s="175">
        <v>9</v>
      </c>
      <c r="S64" s="134">
        <v>7</v>
      </c>
      <c r="T64" s="134">
        <v>2</v>
      </c>
      <c r="U64" s="134"/>
      <c r="V64" s="134">
        <v>1</v>
      </c>
      <c r="W64" s="134"/>
      <c r="X64" s="178">
        <v>5</v>
      </c>
      <c r="Y64" s="139"/>
      <c r="Z64" s="139"/>
      <c r="AA64" s="139"/>
      <c r="AB64" s="139"/>
      <c r="AC64" s="139"/>
      <c r="AD64" s="181">
        <v>0</v>
      </c>
      <c r="AE64" s="64"/>
      <c r="AF64" s="30">
        <v>13</v>
      </c>
      <c r="AG64" s="141">
        <v>14</v>
      </c>
      <c r="AH64"/>
    </row>
    <row r="65" spans="1:34" x14ac:dyDescent="0.25">
      <c r="A65" s="143">
        <v>59</v>
      </c>
      <c r="B65" s="60">
        <v>5</v>
      </c>
      <c r="C65" s="207" t="s">
        <v>88</v>
      </c>
      <c r="D65" s="22">
        <v>7</v>
      </c>
      <c r="E65" s="1" t="s">
        <v>314</v>
      </c>
      <c r="F65" s="207" t="s">
        <v>223</v>
      </c>
      <c r="G65" s="207" t="s">
        <v>201</v>
      </c>
      <c r="H65" s="19" t="s">
        <v>61</v>
      </c>
      <c r="I65" s="207">
        <v>125</v>
      </c>
      <c r="J65" s="207" t="s">
        <v>315</v>
      </c>
      <c r="K65" s="207"/>
      <c r="L65" s="169">
        <v>3</v>
      </c>
      <c r="M65" s="131">
        <v>7</v>
      </c>
      <c r="N65" s="130">
        <v>1</v>
      </c>
      <c r="O65" s="130"/>
      <c r="P65" s="130"/>
      <c r="Q65" s="130">
        <v>2</v>
      </c>
      <c r="R65" s="175">
        <v>11</v>
      </c>
      <c r="S65" s="134">
        <v>5</v>
      </c>
      <c r="T65" s="134">
        <v>0</v>
      </c>
      <c r="U65" s="134">
        <v>3</v>
      </c>
      <c r="V65" s="134">
        <v>2</v>
      </c>
      <c r="W65" s="134"/>
      <c r="X65" s="178">
        <v>12</v>
      </c>
      <c r="Y65" s="139">
        <v>8</v>
      </c>
      <c r="Z65" s="139">
        <v>1</v>
      </c>
      <c r="AA65" s="139"/>
      <c r="AB65" s="139">
        <v>1</v>
      </c>
      <c r="AC65" s="139"/>
      <c r="AD65" s="181">
        <v>4</v>
      </c>
      <c r="AE65" s="64"/>
      <c r="AF65" s="30">
        <v>15</v>
      </c>
      <c r="AG65" s="141">
        <v>15</v>
      </c>
      <c r="AH65"/>
    </row>
    <row r="66" spans="1:34" x14ac:dyDescent="0.25">
      <c r="A66" s="143">
        <v>60</v>
      </c>
      <c r="B66" s="60">
        <v>6</v>
      </c>
      <c r="C66" s="207" t="s">
        <v>88</v>
      </c>
      <c r="D66" s="22">
        <v>61</v>
      </c>
      <c r="E66" s="1" t="s">
        <v>456</v>
      </c>
      <c r="F66" s="207" t="s">
        <v>168</v>
      </c>
      <c r="G66" s="207" t="s">
        <v>129</v>
      </c>
      <c r="H66" s="19" t="s">
        <v>61</v>
      </c>
      <c r="I66" s="207">
        <v>250</v>
      </c>
      <c r="J66" s="207" t="s">
        <v>117</v>
      </c>
      <c r="K66" s="207"/>
      <c r="L66" s="169">
        <v>2</v>
      </c>
      <c r="M66" s="131">
        <v>4</v>
      </c>
      <c r="N66" s="130">
        <v>2</v>
      </c>
      <c r="O66" s="130">
        <v>2</v>
      </c>
      <c r="P66" s="130">
        <v>2</v>
      </c>
      <c r="Q66" s="130"/>
      <c r="R66" s="175">
        <v>12</v>
      </c>
      <c r="S66" s="134">
        <v>5</v>
      </c>
      <c r="T66" s="134">
        <v>1</v>
      </c>
      <c r="U66" s="134">
        <v>3</v>
      </c>
      <c r="V66" s="134">
        <v>1</v>
      </c>
      <c r="W66" s="134"/>
      <c r="X66" s="178">
        <v>10</v>
      </c>
      <c r="Y66" s="139"/>
      <c r="Z66" s="139"/>
      <c r="AA66" s="139"/>
      <c r="AB66" s="139"/>
      <c r="AC66" s="139"/>
      <c r="AD66" s="181">
        <v>0</v>
      </c>
      <c r="AE66" s="64"/>
      <c r="AF66" s="30">
        <v>9</v>
      </c>
      <c r="AG66" s="141">
        <v>22</v>
      </c>
      <c r="AH66"/>
    </row>
    <row r="67" spans="1:34" x14ac:dyDescent="0.25">
      <c r="A67" s="143">
        <v>61</v>
      </c>
      <c r="B67" s="60">
        <v>7</v>
      </c>
      <c r="C67" s="207" t="s">
        <v>88</v>
      </c>
      <c r="D67" s="22">
        <v>75</v>
      </c>
      <c r="E67" s="1" t="s">
        <v>472</v>
      </c>
      <c r="F67" s="207" t="s">
        <v>458</v>
      </c>
      <c r="G67" s="207" t="s">
        <v>129</v>
      </c>
      <c r="H67" s="19" t="s">
        <v>339</v>
      </c>
      <c r="I67" s="207">
        <v>280</v>
      </c>
      <c r="J67" s="207" t="s">
        <v>381</v>
      </c>
      <c r="K67" s="207"/>
      <c r="L67" s="169">
        <v>2</v>
      </c>
      <c r="M67" s="131">
        <v>4</v>
      </c>
      <c r="N67" s="130">
        <v>2</v>
      </c>
      <c r="O67" s="130">
        <v>2</v>
      </c>
      <c r="P67" s="130">
        <v>2</v>
      </c>
      <c r="Q67" s="130"/>
      <c r="R67" s="175">
        <v>12</v>
      </c>
      <c r="S67" s="134">
        <v>3</v>
      </c>
      <c r="T67" s="134"/>
      <c r="U67" s="134">
        <v>4</v>
      </c>
      <c r="V67" s="134">
        <v>3</v>
      </c>
      <c r="W67" s="134"/>
      <c r="X67" s="178">
        <v>17</v>
      </c>
      <c r="Y67" s="139"/>
      <c r="Z67" s="139"/>
      <c r="AA67" s="139"/>
      <c r="AB67" s="139"/>
      <c r="AC67" s="139"/>
      <c r="AD67" s="181">
        <v>0</v>
      </c>
      <c r="AE67" s="64"/>
      <c r="AF67" s="30">
        <v>7</v>
      </c>
      <c r="AG67" s="141">
        <v>29</v>
      </c>
      <c r="AH67"/>
    </row>
    <row r="68" spans="1:34" x14ac:dyDescent="0.25">
      <c r="A68" s="143">
        <v>62</v>
      </c>
      <c r="B68" s="60">
        <v>8</v>
      </c>
      <c r="C68" s="207" t="s">
        <v>88</v>
      </c>
      <c r="D68" s="22">
        <v>81</v>
      </c>
      <c r="E68" s="1" t="s">
        <v>481</v>
      </c>
      <c r="F68" s="207" t="s">
        <v>195</v>
      </c>
      <c r="G68" s="207" t="s">
        <v>129</v>
      </c>
      <c r="H68" s="19" t="s">
        <v>339</v>
      </c>
      <c r="I68" s="207">
        <v>200</v>
      </c>
      <c r="J68" s="207" t="s">
        <v>204</v>
      </c>
      <c r="K68" s="207"/>
      <c r="L68" s="169">
        <v>2</v>
      </c>
      <c r="M68" s="131">
        <v>2</v>
      </c>
      <c r="N68" s="130">
        <v>4</v>
      </c>
      <c r="O68" s="130"/>
      <c r="P68" s="130">
        <v>3</v>
      </c>
      <c r="Q68" s="130">
        <v>1</v>
      </c>
      <c r="R68" s="175">
        <v>18</v>
      </c>
      <c r="S68" s="134">
        <v>6</v>
      </c>
      <c r="T68" s="134"/>
      <c r="U68" s="134">
        <v>1</v>
      </c>
      <c r="V68" s="134">
        <v>3</v>
      </c>
      <c r="W68" s="134"/>
      <c r="X68" s="178">
        <v>11</v>
      </c>
      <c r="Y68" s="139"/>
      <c r="Z68" s="139"/>
      <c r="AA68" s="139"/>
      <c r="AB68" s="139"/>
      <c r="AC68" s="139"/>
      <c r="AD68" s="181">
        <v>0</v>
      </c>
      <c r="AE68" s="64"/>
      <c r="AF68" s="30">
        <v>8</v>
      </c>
      <c r="AG68" s="141">
        <v>29</v>
      </c>
      <c r="AH68"/>
    </row>
    <row r="69" spans="1:34" x14ac:dyDescent="0.25">
      <c r="A69" s="143">
        <v>63</v>
      </c>
      <c r="B69" s="60">
        <v>9</v>
      </c>
      <c r="C69" s="207" t="s">
        <v>88</v>
      </c>
      <c r="D69" s="22">
        <v>9</v>
      </c>
      <c r="E69" s="1" t="s">
        <v>328</v>
      </c>
      <c r="F69" s="207" t="s">
        <v>329</v>
      </c>
      <c r="G69" s="207" t="s">
        <v>129</v>
      </c>
      <c r="H69" s="19" t="s">
        <v>61</v>
      </c>
      <c r="I69" s="207">
        <v>125</v>
      </c>
      <c r="J69" s="207" t="s">
        <v>330</v>
      </c>
      <c r="K69" s="207"/>
      <c r="L69" s="169">
        <v>2</v>
      </c>
      <c r="M69" s="131">
        <v>1</v>
      </c>
      <c r="N69" s="130"/>
      <c r="O69" s="130">
        <v>1</v>
      </c>
      <c r="P69" s="130">
        <v>5</v>
      </c>
      <c r="Q69" s="130">
        <v>3</v>
      </c>
      <c r="R69" s="175">
        <v>32</v>
      </c>
      <c r="S69" s="134"/>
      <c r="T69" s="134"/>
      <c r="U69" s="134"/>
      <c r="V69" s="134"/>
      <c r="W69" s="134"/>
      <c r="X69" s="178">
        <v>0</v>
      </c>
      <c r="Y69" s="139"/>
      <c r="Z69" s="139"/>
      <c r="AA69" s="139"/>
      <c r="AB69" s="139"/>
      <c r="AC69" s="139"/>
      <c r="AD69" s="181">
        <v>0</v>
      </c>
      <c r="AE69" s="64"/>
      <c r="AF69" s="30">
        <v>1</v>
      </c>
      <c r="AG69" s="141">
        <v>999</v>
      </c>
      <c r="AH69"/>
    </row>
    <row r="70" spans="1:34" x14ac:dyDescent="0.25">
      <c r="A70" s="143">
        <v>64</v>
      </c>
      <c r="B70" s="60" t="s">
        <v>244</v>
      </c>
      <c r="C70" s="207"/>
      <c r="D70" s="207"/>
      <c r="E70" s="207"/>
      <c r="F70" s="207"/>
      <c r="G70" s="207"/>
      <c r="H70" s="207"/>
      <c r="I70" s="207"/>
      <c r="J70" s="207"/>
      <c r="K70" s="207"/>
      <c r="L70" s="169"/>
      <c r="M70" s="131"/>
      <c r="N70" s="130"/>
      <c r="O70" s="130"/>
      <c r="P70" s="130"/>
      <c r="Q70" s="130"/>
      <c r="R70" s="175"/>
      <c r="S70" s="134"/>
      <c r="T70" s="134"/>
      <c r="U70" s="134"/>
      <c r="V70" s="134"/>
      <c r="W70" s="134"/>
      <c r="X70" s="178"/>
      <c r="Y70" s="139"/>
      <c r="Z70" s="139"/>
      <c r="AA70" s="139"/>
      <c r="AB70" s="139"/>
      <c r="AC70" s="139"/>
      <c r="AD70" s="181"/>
      <c r="AE70" s="64"/>
      <c r="AF70" s="30"/>
      <c r="AG70" s="141"/>
      <c r="AH70"/>
    </row>
    <row r="71" spans="1:34" x14ac:dyDescent="0.25">
      <c r="A71" s="143">
        <v>65</v>
      </c>
      <c r="B71" s="60">
        <v>1</v>
      </c>
      <c r="C71" s="207" t="s">
        <v>89</v>
      </c>
      <c r="D71" s="22">
        <v>17</v>
      </c>
      <c r="E71" s="1" t="s">
        <v>379</v>
      </c>
      <c r="F71" s="207" t="s">
        <v>380</v>
      </c>
      <c r="G71" s="207" t="s">
        <v>129</v>
      </c>
      <c r="H71" s="19" t="s">
        <v>61</v>
      </c>
      <c r="I71" s="207">
        <v>250</v>
      </c>
      <c r="J71" s="207" t="s">
        <v>381</v>
      </c>
      <c r="K71" s="207"/>
      <c r="L71" s="169">
        <v>3</v>
      </c>
      <c r="M71" s="131">
        <v>9</v>
      </c>
      <c r="N71" s="130">
        <v>1</v>
      </c>
      <c r="O71" s="130"/>
      <c r="P71" s="130"/>
      <c r="Q71" s="130"/>
      <c r="R71" s="175">
        <v>1</v>
      </c>
      <c r="S71" s="134">
        <v>6</v>
      </c>
      <c r="T71" s="134">
        <v>2</v>
      </c>
      <c r="U71" s="134">
        <v>2</v>
      </c>
      <c r="V71" s="134"/>
      <c r="W71" s="134"/>
      <c r="X71" s="178">
        <v>6</v>
      </c>
      <c r="Y71" s="139">
        <v>7</v>
      </c>
      <c r="Z71" s="139">
        <v>1</v>
      </c>
      <c r="AA71" s="139">
        <v>1</v>
      </c>
      <c r="AB71" s="139"/>
      <c r="AC71" s="139">
        <v>1</v>
      </c>
      <c r="AD71" s="181">
        <v>8</v>
      </c>
      <c r="AE71" s="64"/>
      <c r="AF71" s="30">
        <v>22</v>
      </c>
      <c r="AG71" s="141">
        <v>15</v>
      </c>
      <c r="AH71"/>
    </row>
    <row r="72" spans="1:34" x14ac:dyDescent="0.25">
      <c r="A72" s="143">
        <v>66</v>
      </c>
      <c r="B72" s="60">
        <v>2</v>
      </c>
      <c r="C72" s="207" t="s">
        <v>89</v>
      </c>
      <c r="D72" s="22">
        <v>14</v>
      </c>
      <c r="E72" s="1" t="s">
        <v>358</v>
      </c>
      <c r="F72" s="207" t="s">
        <v>359</v>
      </c>
      <c r="G72" s="207" t="s">
        <v>129</v>
      </c>
      <c r="H72" s="19" t="s">
        <v>61</v>
      </c>
      <c r="I72" s="207">
        <v>250</v>
      </c>
      <c r="J72" s="207" t="s">
        <v>360</v>
      </c>
      <c r="K72" s="207"/>
      <c r="L72" s="169">
        <v>3</v>
      </c>
      <c r="M72" s="131">
        <v>8</v>
      </c>
      <c r="N72" s="130">
        <v>1</v>
      </c>
      <c r="O72" s="130"/>
      <c r="P72" s="130">
        <v>1</v>
      </c>
      <c r="Q72" s="130"/>
      <c r="R72" s="175">
        <v>4</v>
      </c>
      <c r="S72" s="134">
        <v>7</v>
      </c>
      <c r="T72" s="134">
        <v>2</v>
      </c>
      <c r="U72" s="134"/>
      <c r="V72" s="134">
        <v>1</v>
      </c>
      <c r="W72" s="134"/>
      <c r="X72" s="178">
        <v>5</v>
      </c>
      <c r="Y72" s="139">
        <v>6</v>
      </c>
      <c r="Z72" s="139">
        <v>3</v>
      </c>
      <c r="AA72" s="139"/>
      <c r="AB72" s="139">
        <v>1</v>
      </c>
      <c r="AC72" s="139"/>
      <c r="AD72" s="181">
        <v>6</v>
      </c>
      <c r="AE72" s="64"/>
      <c r="AF72" s="30">
        <v>21</v>
      </c>
      <c r="AG72" s="141">
        <v>15</v>
      </c>
      <c r="AH72"/>
    </row>
    <row r="73" spans="1:34" x14ac:dyDescent="0.25">
      <c r="A73" s="143">
        <v>67</v>
      </c>
      <c r="B73" s="60">
        <v>3</v>
      </c>
      <c r="C73" s="207" t="s">
        <v>89</v>
      </c>
      <c r="D73" s="22">
        <v>66</v>
      </c>
      <c r="E73" s="1" t="s">
        <v>189</v>
      </c>
      <c r="F73" s="207" t="s">
        <v>141</v>
      </c>
      <c r="G73" s="207" t="s">
        <v>129</v>
      </c>
      <c r="H73" s="19" t="s">
        <v>61</v>
      </c>
      <c r="I73" s="207">
        <v>250</v>
      </c>
      <c r="J73" s="207" t="s">
        <v>116</v>
      </c>
      <c r="K73" s="207"/>
      <c r="L73" s="169">
        <v>3</v>
      </c>
      <c r="M73" s="131">
        <v>7</v>
      </c>
      <c r="N73" s="130">
        <v>2</v>
      </c>
      <c r="O73" s="130">
        <v>1</v>
      </c>
      <c r="P73" s="130"/>
      <c r="Q73" s="130"/>
      <c r="R73" s="175">
        <v>4</v>
      </c>
      <c r="S73" s="134">
        <v>6</v>
      </c>
      <c r="T73" s="134">
        <v>1</v>
      </c>
      <c r="U73" s="134">
        <v>1</v>
      </c>
      <c r="V73" s="134"/>
      <c r="W73" s="134">
        <v>2</v>
      </c>
      <c r="X73" s="178">
        <v>13</v>
      </c>
      <c r="Y73" s="139">
        <v>8</v>
      </c>
      <c r="Z73" s="139">
        <v>1</v>
      </c>
      <c r="AA73" s="139"/>
      <c r="AB73" s="139">
        <v>1</v>
      </c>
      <c r="AC73" s="139"/>
      <c r="AD73" s="181">
        <v>4</v>
      </c>
      <c r="AE73" s="64"/>
      <c r="AF73" s="30">
        <v>21</v>
      </c>
      <c r="AG73" s="141">
        <v>21</v>
      </c>
      <c r="AH73"/>
    </row>
    <row r="74" spans="1:34" x14ac:dyDescent="0.25">
      <c r="A74" s="143">
        <v>68</v>
      </c>
      <c r="B74" s="60">
        <v>4</v>
      </c>
      <c r="C74" s="207" t="s">
        <v>89</v>
      </c>
      <c r="D74" s="22">
        <v>49</v>
      </c>
      <c r="E74" s="1" t="s">
        <v>193</v>
      </c>
      <c r="F74" s="207" t="s">
        <v>214</v>
      </c>
      <c r="G74" s="207" t="s">
        <v>129</v>
      </c>
      <c r="H74" s="19" t="s">
        <v>169</v>
      </c>
      <c r="I74" s="207">
        <v>250</v>
      </c>
      <c r="J74" s="207" t="s">
        <v>180</v>
      </c>
      <c r="K74" s="207"/>
      <c r="L74" s="169">
        <v>3</v>
      </c>
      <c r="M74" s="131">
        <v>7</v>
      </c>
      <c r="N74" s="130"/>
      <c r="O74" s="130">
        <v>2</v>
      </c>
      <c r="P74" s="130"/>
      <c r="Q74" s="130">
        <v>1</v>
      </c>
      <c r="R74" s="175">
        <v>9</v>
      </c>
      <c r="S74" s="134">
        <v>7</v>
      </c>
      <c r="T74" s="134">
        <v>2</v>
      </c>
      <c r="U74" s="134"/>
      <c r="V74" s="134">
        <v>1</v>
      </c>
      <c r="W74" s="134"/>
      <c r="X74" s="178">
        <v>5</v>
      </c>
      <c r="Y74" s="139">
        <v>5</v>
      </c>
      <c r="Z74" s="139">
        <v>3</v>
      </c>
      <c r="AA74" s="139">
        <v>1</v>
      </c>
      <c r="AB74" s="139"/>
      <c r="AC74" s="139">
        <v>1</v>
      </c>
      <c r="AD74" s="181">
        <v>10</v>
      </c>
      <c r="AE74" s="64"/>
      <c r="AF74" s="30">
        <v>19</v>
      </c>
      <c r="AG74" s="141">
        <v>24</v>
      </c>
      <c r="AH74"/>
    </row>
    <row r="75" spans="1:34" x14ac:dyDescent="0.25">
      <c r="A75" s="143">
        <v>69</v>
      </c>
      <c r="B75" s="60">
        <v>5</v>
      </c>
      <c r="C75" s="207" t="s">
        <v>89</v>
      </c>
      <c r="D75" s="22">
        <v>42</v>
      </c>
      <c r="E75" s="1" t="s">
        <v>439</v>
      </c>
      <c r="F75" s="207" t="s">
        <v>440</v>
      </c>
      <c r="G75" s="207" t="s">
        <v>129</v>
      </c>
      <c r="H75" s="19" t="s">
        <v>142</v>
      </c>
      <c r="I75" s="207">
        <v>200</v>
      </c>
      <c r="J75" s="207" t="s">
        <v>433</v>
      </c>
      <c r="K75" s="207"/>
      <c r="L75" s="169">
        <v>3</v>
      </c>
      <c r="M75" s="131">
        <v>4</v>
      </c>
      <c r="N75" s="130">
        <v>4</v>
      </c>
      <c r="O75" s="130">
        <v>1</v>
      </c>
      <c r="P75" s="130">
        <v>1</v>
      </c>
      <c r="Q75" s="130"/>
      <c r="R75" s="175">
        <v>9</v>
      </c>
      <c r="S75" s="134">
        <v>7</v>
      </c>
      <c r="T75" s="134">
        <v>1</v>
      </c>
      <c r="U75" s="134">
        <v>1</v>
      </c>
      <c r="V75" s="134"/>
      <c r="W75" s="134">
        <v>1</v>
      </c>
      <c r="X75" s="178">
        <v>8</v>
      </c>
      <c r="Y75" s="139">
        <v>6</v>
      </c>
      <c r="Z75" s="139">
        <v>2</v>
      </c>
      <c r="AA75" s="139">
        <v>1</v>
      </c>
      <c r="AB75" s="139"/>
      <c r="AC75" s="139">
        <v>1</v>
      </c>
      <c r="AD75" s="181">
        <v>9</v>
      </c>
      <c r="AE75" s="64"/>
      <c r="AF75" s="30">
        <v>17</v>
      </c>
      <c r="AG75" s="141">
        <v>26</v>
      </c>
      <c r="AH75"/>
    </row>
    <row r="76" spans="1:34" x14ac:dyDescent="0.25">
      <c r="A76" s="143">
        <v>70</v>
      </c>
      <c r="B76" s="60">
        <v>6</v>
      </c>
      <c r="C76" s="207" t="s">
        <v>89</v>
      </c>
      <c r="D76" s="22">
        <v>74</v>
      </c>
      <c r="E76" s="1" t="s">
        <v>470</v>
      </c>
      <c r="F76" s="207" t="s">
        <v>471</v>
      </c>
      <c r="G76" s="207" t="s">
        <v>129</v>
      </c>
      <c r="H76" s="19" t="s">
        <v>159</v>
      </c>
      <c r="I76" s="207">
        <v>250</v>
      </c>
      <c r="J76" s="207" t="s">
        <v>177</v>
      </c>
      <c r="K76" s="207"/>
      <c r="L76" s="169">
        <v>3</v>
      </c>
      <c r="M76" s="131">
        <v>6</v>
      </c>
      <c r="N76" s="130"/>
      <c r="O76" s="130">
        <v>1</v>
      </c>
      <c r="P76" s="130">
        <v>2</v>
      </c>
      <c r="Q76" s="130">
        <v>1</v>
      </c>
      <c r="R76" s="175">
        <v>13</v>
      </c>
      <c r="S76" s="134">
        <v>7</v>
      </c>
      <c r="T76" s="134"/>
      <c r="U76" s="134">
        <v>1</v>
      </c>
      <c r="V76" s="134">
        <v>2</v>
      </c>
      <c r="W76" s="134"/>
      <c r="X76" s="178">
        <v>8</v>
      </c>
      <c r="Y76" s="139">
        <v>7</v>
      </c>
      <c r="Z76" s="139"/>
      <c r="AA76" s="139">
        <v>3</v>
      </c>
      <c r="AB76" s="139"/>
      <c r="AC76" s="139"/>
      <c r="AD76" s="181">
        <v>6</v>
      </c>
      <c r="AE76" s="64"/>
      <c r="AF76" s="30">
        <v>20</v>
      </c>
      <c r="AG76" s="141">
        <v>27</v>
      </c>
      <c r="AH76"/>
    </row>
    <row r="77" spans="1:34" x14ac:dyDescent="0.25">
      <c r="A77" s="143">
        <v>71</v>
      </c>
      <c r="B77" s="60">
        <v>7</v>
      </c>
      <c r="C77" s="207" t="s">
        <v>89</v>
      </c>
      <c r="D77" s="22">
        <v>21</v>
      </c>
      <c r="E77" s="1" t="s">
        <v>140</v>
      </c>
      <c r="F77" s="207" t="s">
        <v>141</v>
      </c>
      <c r="G77" s="207" t="s">
        <v>129</v>
      </c>
      <c r="H77" s="19" t="s">
        <v>390</v>
      </c>
      <c r="I77" s="207">
        <v>250</v>
      </c>
      <c r="J77" s="207" t="s">
        <v>117</v>
      </c>
      <c r="K77" s="207"/>
      <c r="L77" s="169">
        <v>3</v>
      </c>
      <c r="M77" s="131">
        <v>7</v>
      </c>
      <c r="N77" s="130"/>
      <c r="O77" s="130"/>
      <c r="P77" s="130">
        <v>2</v>
      </c>
      <c r="Q77" s="130">
        <v>1</v>
      </c>
      <c r="R77" s="175">
        <v>11</v>
      </c>
      <c r="S77" s="134">
        <v>5</v>
      </c>
      <c r="T77" s="134">
        <v>1</v>
      </c>
      <c r="U77" s="134">
        <v>2</v>
      </c>
      <c r="V77" s="134"/>
      <c r="W77" s="134">
        <v>2</v>
      </c>
      <c r="X77" s="178">
        <v>15</v>
      </c>
      <c r="Y77" s="139">
        <v>7</v>
      </c>
      <c r="Z77" s="139">
        <v>2</v>
      </c>
      <c r="AA77" s="139"/>
      <c r="AB77" s="139">
        <v>1</v>
      </c>
      <c r="AC77" s="139"/>
      <c r="AD77" s="181">
        <v>5</v>
      </c>
      <c r="AE77" s="64"/>
      <c r="AF77" s="30">
        <v>19</v>
      </c>
      <c r="AG77" s="141">
        <v>31</v>
      </c>
      <c r="AH77"/>
    </row>
    <row r="78" spans="1:34" x14ac:dyDescent="0.25">
      <c r="A78" s="143">
        <v>72</v>
      </c>
      <c r="B78" s="60">
        <v>8</v>
      </c>
      <c r="C78" s="207" t="s">
        <v>89</v>
      </c>
      <c r="D78" s="22">
        <v>19</v>
      </c>
      <c r="E78" s="1" t="s">
        <v>167</v>
      </c>
      <c r="F78" s="207" t="s">
        <v>168</v>
      </c>
      <c r="G78" s="207" t="s">
        <v>129</v>
      </c>
      <c r="H78" s="19" t="s">
        <v>169</v>
      </c>
      <c r="I78" s="207">
        <v>290</v>
      </c>
      <c r="J78" s="207" t="s">
        <v>117</v>
      </c>
      <c r="K78" s="207"/>
      <c r="L78" s="169">
        <v>3</v>
      </c>
      <c r="M78" s="131">
        <v>4</v>
      </c>
      <c r="N78" s="130">
        <v>2</v>
      </c>
      <c r="O78" s="130">
        <v>1</v>
      </c>
      <c r="P78" s="130">
        <v>2</v>
      </c>
      <c r="Q78" s="130">
        <v>1</v>
      </c>
      <c r="R78" s="175">
        <v>15</v>
      </c>
      <c r="S78" s="134">
        <v>8</v>
      </c>
      <c r="T78" s="134">
        <v>1</v>
      </c>
      <c r="U78" s="134"/>
      <c r="V78" s="134">
        <v>1</v>
      </c>
      <c r="W78" s="134"/>
      <c r="X78" s="178">
        <v>4</v>
      </c>
      <c r="Y78" s="139">
        <v>6</v>
      </c>
      <c r="Z78" s="139">
        <v>1</v>
      </c>
      <c r="AA78" s="139"/>
      <c r="AB78" s="139">
        <v>2</v>
      </c>
      <c r="AC78" s="139">
        <v>1</v>
      </c>
      <c r="AD78" s="181">
        <v>12</v>
      </c>
      <c r="AE78" s="64"/>
      <c r="AF78" s="30">
        <v>18</v>
      </c>
      <c r="AG78" s="141">
        <v>31</v>
      </c>
      <c r="AH78"/>
    </row>
    <row r="79" spans="1:34" x14ac:dyDescent="0.25">
      <c r="A79" s="143">
        <v>73</v>
      </c>
      <c r="B79" s="60">
        <v>9</v>
      </c>
      <c r="C79" s="207" t="s">
        <v>89</v>
      </c>
      <c r="D79" s="22">
        <v>45</v>
      </c>
      <c r="E79" s="1" t="s">
        <v>167</v>
      </c>
      <c r="F79" s="207" t="s">
        <v>212</v>
      </c>
      <c r="G79" s="207" t="s">
        <v>129</v>
      </c>
      <c r="H79" s="19" t="s">
        <v>61</v>
      </c>
      <c r="I79" s="207">
        <v>280</v>
      </c>
      <c r="J79" s="207" t="s">
        <v>117</v>
      </c>
      <c r="K79" s="207"/>
      <c r="L79" s="169">
        <v>3</v>
      </c>
      <c r="M79" s="131">
        <v>4</v>
      </c>
      <c r="N79" s="130">
        <v>3</v>
      </c>
      <c r="O79" s="130"/>
      <c r="P79" s="130">
        <v>2</v>
      </c>
      <c r="Q79" s="130">
        <v>1</v>
      </c>
      <c r="R79" s="175">
        <v>14</v>
      </c>
      <c r="S79" s="134">
        <v>6</v>
      </c>
      <c r="T79" s="134">
        <v>2</v>
      </c>
      <c r="U79" s="134"/>
      <c r="V79" s="134">
        <v>2</v>
      </c>
      <c r="W79" s="134"/>
      <c r="X79" s="178">
        <v>8</v>
      </c>
      <c r="Y79" s="139">
        <v>6</v>
      </c>
      <c r="Z79" s="139">
        <v>1</v>
      </c>
      <c r="AA79" s="139"/>
      <c r="AB79" s="139">
        <v>3</v>
      </c>
      <c r="AC79" s="139"/>
      <c r="AD79" s="181">
        <v>10</v>
      </c>
      <c r="AE79" s="64"/>
      <c r="AF79" s="30">
        <v>16</v>
      </c>
      <c r="AG79" s="141">
        <v>32</v>
      </c>
      <c r="AH79"/>
    </row>
    <row r="80" spans="1:34" x14ac:dyDescent="0.25">
      <c r="A80" s="143">
        <v>74</v>
      </c>
      <c r="B80" s="60">
        <v>10</v>
      </c>
      <c r="C80" s="207" t="s">
        <v>89</v>
      </c>
      <c r="D80" s="22">
        <v>18</v>
      </c>
      <c r="E80" s="1" t="s">
        <v>385</v>
      </c>
      <c r="F80" s="207" t="s">
        <v>56</v>
      </c>
      <c r="G80" s="207" t="s">
        <v>129</v>
      </c>
      <c r="H80" s="19" t="s">
        <v>386</v>
      </c>
      <c r="I80" s="207">
        <v>250</v>
      </c>
      <c r="J80" s="207" t="s">
        <v>177</v>
      </c>
      <c r="K80" s="207"/>
      <c r="L80" s="169">
        <v>3</v>
      </c>
      <c r="M80" s="131">
        <v>7</v>
      </c>
      <c r="N80" s="130"/>
      <c r="O80" s="130"/>
      <c r="P80" s="130">
        <v>3</v>
      </c>
      <c r="Q80" s="130"/>
      <c r="R80" s="175">
        <v>9</v>
      </c>
      <c r="S80" s="134">
        <v>4</v>
      </c>
      <c r="T80" s="134">
        <v>1</v>
      </c>
      <c r="U80" s="134">
        <v>1</v>
      </c>
      <c r="V80" s="134">
        <v>4</v>
      </c>
      <c r="W80" s="134"/>
      <c r="X80" s="178">
        <v>15</v>
      </c>
      <c r="Y80" s="139">
        <v>5</v>
      </c>
      <c r="Z80" s="139">
        <v>3</v>
      </c>
      <c r="AA80" s="139"/>
      <c r="AB80" s="139">
        <v>1</v>
      </c>
      <c r="AC80" s="139">
        <v>1</v>
      </c>
      <c r="AD80" s="181">
        <v>11</v>
      </c>
      <c r="AE80" s="64"/>
      <c r="AF80" s="30">
        <v>16</v>
      </c>
      <c r="AG80" s="141">
        <v>35</v>
      </c>
      <c r="AH80"/>
    </row>
    <row r="81" spans="1:34" x14ac:dyDescent="0.25">
      <c r="A81" s="143">
        <v>75</v>
      </c>
      <c r="B81" s="60">
        <v>11</v>
      </c>
      <c r="C81" s="207" t="s">
        <v>89</v>
      </c>
      <c r="D81" s="22">
        <v>40</v>
      </c>
      <c r="E81" s="1" t="s">
        <v>435</v>
      </c>
      <c r="F81" s="207" t="s">
        <v>436</v>
      </c>
      <c r="G81" s="207" t="s">
        <v>129</v>
      </c>
      <c r="H81" s="19" t="s">
        <v>142</v>
      </c>
      <c r="I81" s="207">
        <v>15</v>
      </c>
      <c r="J81" s="207" t="s">
        <v>346</v>
      </c>
      <c r="K81" s="207"/>
      <c r="L81" s="169">
        <v>3</v>
      </c>
      <c r="M81" s="131">
        <v>4</v>
      </c>
      <c r="N81" s="130">
        <v>2</v>
      </c>
      <c r="O81" s="130">
        <v>1</v>
      </c>
      <c r="P81" s="130">
        <v>1</v>
      </c>
      <c r="Q81" s="130">
        <v>2</v>
      </c>
      <c r="R81" s="175">
        <v>17</v>
      </c>
      <c r="S81" s="134">
        <v>5</v>
      </c>
      <c r="T81" s="134">
        <v>2</v>
      </c>
      <c r="U81" s="134"/>
      <c r="V81" s="134">
        <v>1</v>
      </c>
      <c r="W81" s="134">
        <v>2</v>
      </c>
      <c r="X81" s="178">
        <v>15</v>
      </c>
      <c r="Y81" s="139">
        <v>3</v>
      </c>
      <c r="Z81" s="139">
        <v>2</v>
      </c>
      <c r="AA81" s="139">
        <v>2</v>
      </c>
      <c r="AB81" s="139">
        <v>1</v>
      </c>
      <c r="AC81" s="139">
        <v>2</v>
      </c>
      <c r="AD81" s="181">
        <v>19</v>
      </c>
      <c r="AE81" s="64"/>
      <c r="AF81" s="30">
        <v>12</v>
      </c>
      <c r="AG81" s="141">
        <v>51</v>
      </c>
      <c r="AH81"/>
    </row>
    <row r="82" spans="1:34" x14ac:dyDescent="0.25">
      <c r="A82" s="143">
        <v>76</v>
      </c>
      <c r="B82" s="60">
        <v>12</v>
      </c>
      <c r="C82" s="207" t="s">
        <v>89</v>
      </c>
      <c r="D82" s="22">
        <v>64</v>
      </c>
      <c r="E82" s="1" t="s">
        <v>196</v>
      </c>
      <c r="F82" s="207" t="s">
        <v>220</v>
      </c>
      <c r="G82" s="207" t="s">
        <v>174</v>
      </c>
      <c r="H82" s="19" t="s">
        <v>142</v>
      </c>
      <c r="I82" s="207">
        <v>80</v>
      </c>
      <c r="J82" s="207" t="s">
        <v>221</v>
      </c>
      <c r="K82" s="207"/>
      <c r="L82" s="169">
        <v>3</v>
      </c>
      <c r="M82" s="131">
        <v>4</v>
      </c>
      <c r="N82" s="130">
        <v>1</v>
      </c>
      <c r="O82" s="130">
        <v>1</v>
      </c>
      <c r="P82" s="130">
        <v>1</v>
      </c>
      <c r="Q82" s="130">
        <v>3</v>
      </c>
      <c r="R82" s="175">
        <v>21</v>
      </c>
      <c r="S82" s="134">
        <v>6</v>
      </c>
      <c r="T82" s="134"/>
      <c r="U82" s="134">
        <v>1</v>
      </c>
      <c r="V82" s="134"/>
      <c r="W82" s="134">
        <v>3</v>
      </c>
      <c r="X82" s="178">
        <v>17</v>
      </c>
      <c r="Y82" s="139">
        <v>5</v>
      </c>
      <c r="Z82" s="139"/>
      <c r="AA82" s="139">
        <v>2</v>
      </c>
      <c r="AB82" s="139">
        <v>2</v>
      </c>
      <c r="AC82" s="139">
        <v>1</v>
      </c>
      <c r="AD82" s="181">
        <v>15</v>
      </c>
      <c r="AE82" s="64"/>
      <c r="AF82" s="30">
        <v>15</v>
      </c>
      <c r="AG82" s="141">
        <v>53</v>
      </c>
      <c r="AH82"/>
    </row>
    <row r="83" spans="1:34" x14ac:dyDescent="0.25">
      <c r="A83" s="143">
        <v>77</v>
      </c>
      <c r="B83" s="60">
        <v>13</v>
      </c>
      <c r="C83" s="207" t="s">
        <v>89</v>
      </c>
      <c r="D83" s="22">
        <v>39</v>
      </c>
      <c r="E83" s="1" t="s">
        <v>431</v>
      </c>
      <c r="F83" s="207" t="s">
        <v>432</v>
      </c>
      <c r="G83" s="207" t="s">
        <v>434</v>
      </c>
      <c r="H83" s="19" t="s">
        <v>159</v>
      </c>
      <c r="I83" s="207">
        <v>250</v>
      </c>
      <c r="J83" s="207" t="s">
        <v>433</v>
      </c>
      <c r="K83" s="207"/>
      <c r="L83" s="169">
        <v>3</v>
      </c>
      <c r="M83" s="131">
        <v>5</v>
      </c>
      <c r="N83" s="130">
        <v>1</v>
      </c>
      <c r="O83" s="130"/>
      <c r="P83" s="130">
        <v>1</v>
      </c>
      <c r="Q83" s="130">
        <v>3</v>
      </c>
      <c r="R83" s="175">
        <v>19</v>
      </c>
      <c r="S83" s="134">
        <v>3</v>
      </c>
      <c r="T83" s="134">
        <v>3</v>
      </c>
      <c r="U83" s="134"/>
      <c r="V83" s="134">
        <v>1</v>
      </c>
      <c r="W83" s="134">
        <v>3</v>
      </c>
      <c r="X83" s="178">
        <v>21</v>
      </c>
      <c r="Y83" s="139">
        <v>5</v>
      </c>
      <c r="Z83" s="139">
        <v>1</v>
      </c>
      <c r="AA83" s="139"/>
      <c r="AB83" s="139">
        <v>2</v>
      </c>
      <c r="AC83" s="139">
        <v>2</v>
      </c>
      <c r="AD83" s="181">
        <v>17</v>
      </c>
      <c r="AE83" s="64"/>
      <c r="AF83" s="30">
        <v>13</v>
      </c>
      <c r="AG83" s="141">
        <v>57</v>
      </c>
      <c r="AH83"/>
    </row>
    <row r="84" spans="1:34" x14ac:dyDescent="0.25">
      <c r="A84" s="143">
        <v>78</v>
      </c>
      <c r="B84" s="60">
        <v>14</v>
      </c>
      <c r="C84" s="207" t="s">
        <v>89</v>
      </c>
      <c r="D84" s="22">
        <v>12</v>
      </c>
      <c r="E84" s="1" t="s">
        <v>345</v>
      </c>
      <c r="F84" s="207" t="s">
        <v>210</v>
      </c>
      <c r="G84" s="207" t="s">
        <v>129</v>
      </c>
      <c r="H84" s="19" t="s">
        <v>142</v>
      </c>
      <c r="I84" s="207">
        <v>250</v>
      </c>
      <c r="J84" s="207" t="s">
        <v>346</v>
      </c>
      <c r="K84" s="207"/>
      <c r="L84" s="169">
        <v>2</v>
      </c>
      <c r="M84" s="131"/>
      <c r="N84" s="130"/>
      <c r="O84" s="130"/>
      <c r="P84" s="130"/>
      <c r="Q84" s="130"/>
      <c r="R84" s="175">
        <v>0</v>
      </c>
      <c r="S84" s="134"/>
      <c r="T84" s="134"/>
      <c r="U84" s="134"/>
      <c r="V84" s="134"/>
      <c r="W84" s="134"/>
      <c r="X84" s="178">
        <v>0</v>
      </c>
      <c r="Y84" s="139"/>
      <c r="Z84" s="139"/>
      <c r="AA84" s="139"/>
      <c r="AB84" s="139"/>
      <c r="AC84" s="139"/>
      <c r="AD84" s="181">
        <v>0</v>
      </c>
      <c r="AE84" s="64"/>
      <c r="AF84" s="30">
        <v>0</v>
      </c>
      <c r="AG84" s="141">
        <v>999</v>
      </c>
      <c r="AH84"/>
    </row>
    <row r="85" spans="1:34" x14ac:dyDescent="0.25">
      <c r="A85" s="143">
        <v>79</v>
      </c>
      <c r="B85" s="60" t="s">
        <v>244</v>
      </c>
      <c r="C85" s="207"/>
      <c r="D85" s="207"/>
      <c r="E85" s="207"/>
      <c r="F85" s="207"/>
      <c r="G85" s="207"/>
      <c r="H85" s="207"/>
      <c r="I85" s="207"/>
      <c r="J85" s="207"/>
      <c r="K85" s="207"/>
      <c r="L85" s="169"/>
      <c r="M85" s="131"/>
      <c r="N85" s="130"/>
      <c r="O85" s="130"/>
      <c r="P85" s="130"/>
      <c r="Q85" s="130"/>
      <c r="R85" s="175"/>
      <c r="S85" s="134"/>
      <c r="T85" s="134"/>
      <c r="U85" s="134"/>
      <c r="V85" s="134"/>
      <c r="W85" s="134"/>
      <c r="X85" s="178"/>
      <c r="Y85" s="139"/>
      <c r="Z85" s="139"/>
      <c r="AA85" s="139"/>
      <c r="AB85" s="139"/>
      <c r="AC85" s="139"/>
      <c r="AD85" s="181"/>
      <c r="AE85" s="64"/>
      <c r="AF85" s="30"/>
      <c r="AG85" s="141"/>
      <c r="AH85"/>
    </row>
    <row r="86" spans="1:34" x14ac:dyDescent="0.25">
      <c r="A86" s="143">
        <v>80</v>
      </c>
      <c r="B86" s="60">
        <v>1</v>
      </c>
      <c r="C86" s="207" t="s">
        <v>367</v>
      </c>
      <c r="D86" s="22">
        <v>15</v>
      </c>
      <c r="E86" s="1" t="s">
        <v>364</v>
      </c>
      <c r="F86" s="207" t="s">
        <v>365</v>
      </c>
      <c r="G86" s="207" t="s">
        <v>129</v>
      </c>
      <c r="H86" s="19" t="s">
        <v>366</v>
      </c>
      <c r="I86" s="207">
        <v>325</v>
      </c>
      <c r="J86" s="207" t="s">
        <v>315</v>
      </c>
      <c r="K86" s="207"/>
      <c r="L86" s="169">
        <v>2</v>
      </c>
      <c r="M86" s="131">
        <v>9</v>
      </c>
      <c r="N86" s="130">
        <v>1</v>
      </c>
      <c r="O86" s="130"/>
      <c r="P86" s="130"/>
      <c r="Q86" s="130"/>
      <c r="R86" s="175">
        <v>1</v>
      </c>
      <c r="S86" s="134">
        <v>10</v>
      </c>
      <c r="T86" s="134"/>
      <c r="U86" s="134"/>
      <c r="V86" s="134"/>
      <c r="W86" s="134"/>
      <c r="X86" s="178">
        <v>0</v>
      </c>
      <c r="Y86" s="139"/>
      <c r="Z86" s="139"/>
      <c r="AA86" s="139"/>
      <c r="AB86" s="139"/>
      <c r="AC86" s="139"/>
      <c r="AD86" s="181">
        <v>0</v>
      </c>
      <c r="AE86" s="64"/>
      <c r="AF86" s="30">
        <v>19</v>
      </c>
      <c r="AG86" s="141">
        <v>1</v>
      </c>
      <c r="AH86"/>
    </row>
    <row r="87" spans="1:34" x14ac:dyDescent="0.25">
      <c r="A87" s="143">
        <v>81</v>
      </c>
      <c r="B87" s="60">
        <v>2</v>
      </c>
      <c r="C87" s="207" t="s">
        <v>367</v>
      </c>
      <c r="D87" s="22">
        <v>62</v>
      </c>
      <c r="E87" s="1" t="s">
        <v>213</v>
      </c>
      <c r="F87" s="207" t="s">
        <v>135</v>
      </c>
      <c r="G87" s="207" t="s">
        <v>129</v>
      </c>
      <c r="H87" s="19" t="s">
        <v>136</v>
      </c>
      <c r="I87" s="207">
        <v>175</v>
      </c>
      <c r="J87" s="207" t="s">
        <v>117</v>
      </c>
      <c r="K87" s="207"/>
      <c r="L87" s="169">
        <v>3</v>
      </c>
      <c r="M87" s="131">
        <v>8</v>
      </c>
      <c r="N87" s="130">
        <v>2</v>
      </c>
      <c r="O87" s="130"/>
      <c r="P87" s="130"/>
      <c r="Q87" s="130"/>
      <c r="R87" s="175">
        <v>2</v>
      </c>
      <c r="S87" s="134">
        <v>8</v>
      </c>
      <c r="T87" s="134">
        <v>1</v>
      </c>
      <c r="U87" s="134">
        <v>1</v>
      </c>
      <c r="V87" s="134"/>
      <c r="W87" s="134"/>
      <c r="X87" s="178">
        <v>3</v>
      </c>
      <c r="Y87" s="139">
        <v>10</v>
      </c>
      <c r="Z87" s="139"/>
      <c r="AA87" s="139"/>
      <c r="AB87" s="139"/>
      <c r="AC87" s="139"/>
      <c r="AD87" s="181">
        <v>0</v>
      </c>
      <c r="AE87" s="64"/>
      <c r="AF87" s="30">
        <v>18</v>
      </c>
      <c r="AG87" s="141">
        <v>2</v>
      </c>
      <c r="AH87"/>
    </row>
    <row r="88" spans="1:34" x14ac:dyDescent="0.25">
      <c r="A88" s="143">
        <v>82</v>
      </c>
      <c r="B88" s="60">
        <v>3</v>
      </c>
      <c r="C88" s="207" t="s">
        <v>367</v>
      </c>
      <c r="D88" s="22">
        <v>56</v>
      </c>
      <c r="E88" s="1" t="s">
        <v>205</v>
      </c>
      <c r="F88" s="207" t="s">
        <v>49</v>
      </c>
      <c r="G88" s="207" t="s">
        <v>129</v>
      </c>
      <c r="H88" s="19" t="s">
        <v>9</v>
      </c>
      <c r="I88" s="207">
        <v>240</v>
      </c>
      <c r="J88" s="207" t="s">
        <v>206</v>
      </c>
      <c r="K88" s="207"/>
      <c r="L88" s="169">
        <v>2</v>
      </c>
      <c r="M88" s="131">
        <v>9</v>
      </c>
      <c r="N88" s="130"/>
      <c r="O88" s="130">
        <v>1</v>
      </c>
      <c r="P88" s="130"/>
      <c r="Q88" s="130"/>
      <c r="R88" s="175">
        <v>2</v>
      </c>
      <c r="S88" s="134">
        <v>8</v>
      </c>
      <c r="T88" s="134">
        <v>1</v>
      </c>
      <c r="U88" s="134">
        <v>1</v>
      </c>
      <c r="V88" s="134"/>
      <c r="W88" s="134"/>
      <c r="X88" s="178">
        <v>3</v>
      </c>
      <c r="Y88" s="139"/>
      <c r="Z88" s="139"/>
      <c r="AA88" s="139"/>
      <c r="AB88" s="139"/>
      <c r="AC88" s="139"/>
      <c r="AD88" s="181">
        <v>0</v>
      </c>
      <c r="AE88" s="64"/>
      <c r="AF88" s="30">
        <v>17</v>
      </c>
      <c r="AG88" s="141">
        <v>5</v>
      </c>
      <c r="AH88"/>
    </row>
    <row r="89" spans="1:34" x14ac:dyDescent="0.25">
      <c r="A89" s="143">
        <v>83</v>
      </c>
      <c r="B89" s="60">
        <v>4</v>
      </c>
      <c r="C89" s="207" t="s">
        <v>367</v>
      </c>
      <c r="D89" s="22">
        <v>34</v>
      </c>
      <c r="E89" s="1" t="s">
        <v>428</v>
      </c>
      <c r="F89" s="207" t="s">
        <v>228</v>
      </c>
      <c r="G89" s="207" t="s">
        <v>129</v>
      </c>
      <c r="H89" s="19" t="s">
        <v>339</v>
      </c>
      <c r="I89" s="207">
        <v>200</v>
      </c>
      <c r="J89" s="207" t="s">
        <v>177</v>
      </c>
      <c r="K89" s="207"/>
      <c r="L89" s="169">
        <v>3</v>
      </c>
      <c r="M89" s="131">
        <v>8</v>
      </c>
      <c r="N89" s="130">
        <v>1</v>
      </c>
      <c r="O89" s="130"/>
      <c r="P89" s="130"/>
      <c r="Q89" s="130">
        <v>1</v>
      </c>
      <c r="R89" s="175">
        <v>6</v>
      </c>
      <c r="S89" s="134">
        <v>10</v>
      </c>
      <c r="T89" s="134"/>
      <c r="U89" s="134"/>
      <c r="V89" s="134"/>
      <c r="W89" s="134"/>
      <c r="X89" s="178">
        <v>0</v>
      </c>
      <c r="Y89" s="139">
        <v>8</v>
      </c>
      <c r="Z89" s="139">
        <v>1</v>
      </c>
      <c r="AA89" s="139"/>
      <c r="AB89" s="139"/>
      <c r="AC89" s="139">
        <v>1</v>
      </c>
      <c r="AD89" s="181">
        <v>6</v>
      </c>
      <c r="AE89" s="64"/>
      <c r="AF89" s="30">
        <v>18</v>
      </c>
      <c r="AG89" s="141">
        <v>6</v>
      </c>
      <c r="AH89"/>
    </row>
    <row r="90" spans="1:34" x14ac:dyDescent="0.25">
      <c r="A90" s="143">
        <v>84</v>
      </c>
      <c r="B90" s="60">
        <v>5</v>
      </c>
      <c r="C90" s="207" t="s">
        <v>367</v>
      </c>
      <c r="D90" s="22">
        <v>57</v>
      </c>
      <c r="E90" s="1" t="s">
        <v>134</v>
      </c>
      <c r="F90" s="207" t="s">
        <v>135</v>
      </c>
      <c r="G90" s="207" t="s">
        <v>129</v>
      </c>
      <c r="H90" s="19" t="s">
        <v>136</v>
      </c>
      <c r="I90" s="207">
        <v>175</v>
      </c>
      <c r="J90" s="207" t="s">
        <v>117</v>
      </c>
      <c r="K90" s="207"/>
      <c r="L90" s="169">
        <v>3</v>
      </c>
      <c r="M90" s="131">
        <v>8</v>
      </c>
      <c r="N90" s="130">
        <v>1</v>
      </c>
      <c r="O90" s="130">
        <v>1</v>
      </c>
      <c r="P90" s="130"/>
      <c r="Q90" s="130"/>
      <c r="R90" s="175">
        <v>3</v>
      </c>
      <c r="S90" s="134">
        <v>7</v>
      </c>
      <c r="T90" s="134">
        <v>2</v>
      </c>
      <c r="U90" s="134">
        <v>1</v>
      </c>
      <c r="V90" s="134"/>
      <c r="W90" s="134"/>
      <c r="X90" s="178">
        <v>4</v>
      </c>
      <c r="Y90" s="139">
        <v>7</v>
      </c>
      <c r="Z90" s="139">
        <v>2</v>
      </c>
      <c r="AA90" s="139">
        <v>1</v>
      </c>
      <c r="AB90" s="139"/>
      <c r="AC90" s="139"/>
      <c r="AD90" s="181">
        <v>4</v>
      </c>
      <c r="AE90" s="64"/>
      <c r="AF90" s="30">
        <v>15</v>
      </c>
      <c r="AG90" s="141">
        <v>7</v>
      </c>
      <c r="AH90"/>
    </row>
    <row r="91" spans="1:34" x14ac:dyDescent="0.25">
      <c r="A91" s="143">
        <v>85</v>
      </c>
      <c r="B91" s="60">
        <v>6</v>
      </c>
      <c r="C91" s="207" t="s">
        <v>367</v>
      </c>
      <c r="D91" s="22">
        <v>23</v>
      </c>
      <c r="E91" s="1" t="s">
        <v>216</v>
      </c>
      <c r="F91" s="207" t="s">
        <v>60</v>
      </c>
      <c r="G91" s="207" t="s">
        <v>129</v>
      </c>
      <c r="H91" s="19" t="s">
        <v>142</v>
      </c>
      <c r="I91" s="207">
        <v>200</v>
      </c>
      <c r="J91" s="207" t="s">
        <v>217</v>
      </c>
      <c r="K91" s="207"/>
      <c r="L91" s="169">
        <v>2</v>
      </c>
      <c r="M91" s="131">
        <v>5</v>
      </c>
      <c r="N91" s="130">
        <v>4</v>
      </c>
      <c r="O91" s="130"/>
      <c r="P91" s="130"/>
      <c r="Q91" s="130">
        <v>1</v>
      </c>
      <c r="R91" s="175">
        <v>9</v>
      </c>
      <c r="S91" s="134">
        <v>5</v>
      </c>
      <c r="T91" s="134">
        <v>2</v>
      </c>
      <c r="U91" s="134">
        <v>1</v>
      </c>
      <c r="V91" s="134"/>
      <c r="W91" s="134">
        <v>2</v>
      </c>
      <c r="X91" s="178">
        <v>14</v>
      </c>
      <c r="Y91" s="139"/>
      <c r="Z91" s="139"/>
      <c r="AA91" s="139"/>
      <c r="AB91" s="139"/>
      <c r="AC91" s="139"/>
      <c r="AD91" s="181">
        <v>0</v>
      </c>
      <c r="AE91" s="64"/>
      <c r="AF91" s="30">
        <v>10</v>
      </c>
      <c r="AG91" s="141">
        <v>23</v>
      </c>
      <c r="AH91"/>
    </row>
    <row r="92" spans="1:34" x14ac:dyDescent="0.25">
      <c r="A92" s="143">
        <v>86</v>
      </c>
      <c r="B92" s="60">
        <v>7</v>
      </c>
      <c r="C92" s="207" t="s">
        <v>367</v>
      </c>
      <c r="D92" s="22">
        <v>24</v>
      </c>
      <c r="E92" s="1" t="s">
        <v>193</v>
      </c>
      <c r="F92" s="207" t="s">
        <v>402</v>
      </c>
      <c r="G92" s="207" t="s">
        <v>129</v>
      </c>
      <c r="H92" s="19" t="s">
        <v>339</v>
      </c>
      <c r="I92" s="207">
        <v>200</v>
      </c>
      <c r="J92" s="207" t="s">
        <v>381</v>
      </c>
      <c r="K92" s="207"/>
      <c r="L92" s="169">
        <v>2</v>
      </c>
      <c r="M92" s="131"/>
      <c r="N92" s="130"/>
      <c r="O92" s="130"/>
      <c r="P92" s="130"/>
      <c r="Q92" s="130"/>
      <c r="R92" s="175">
        <v>0</v>
      </c>
      <c r="S92" s="134"/>
      <c r="T92" s="134"/>
      <c r="U92" s="134"/>
      <c r="V92" s="134"/>
      <c r="W92" s="134"/>
      <c r="X92" s="178">
        <v>0</v>
      </c>
      <c r="Y92" s="139"/>
      <c r="Z92" s="139"/>
      <c r="AA92" s="139"/>
      <c r="AB92" s="139"/>
      <c r="AC92" s="139"/>
      <c r="AD92" s="181">
        <v>0</v>
      </c>
      <c r="AE92" s="64"/>
      <c r="AF92" s="30">
        <v>0</v>
      </c>
      <c r="AG92" s="141">
        <v>999</v>
      </c>
      <c r="AH92"/>
    </row>
    <row r="93" spans="1:34" ht="15.75" thickBot="1" x14ac:dyDescent="0.3">
      <c r="A93" s="143">
        <v>87</v>
      </c>
      <c r="B93" s="60" t="s">
        <v>244</v>
      </c>
      <c r="C93" s="207"/>
      <c r="D93" s="207"/>
      <c r="E93" s="207"/>
      <c r="F93" s="207"/>
      <c r="G93" s="207"/>
      <c r="H93" s="207"/>
      <c r="I93" s="207"/>
      <c r="J93" s="207"/>
      <c r="K93" s="207"/>
      <c r="L93" s="170"/>
      <c r="M93" s="132"/>
      <c r="N93" s="133"/>
      <c r="O93" s="133"/>
      <c r="P93" s="133"/>
      <c r="Q93" s="133"/>
      <c r="R93" s="176"/>
      <c r="S93" s="135"/>
      <c r="T93" s="135"/>
      <c r="U93" s="135"/>
      <c r="V93" s="135"/>
      <c r="W93" s="135"/>
      <c r="X93" s="179"/>
      <c r="Y93" s="140"/>
      <c r="Z93" s="140"/>
      <c r="AA93" s="140"/>
      <c r="AB93" s="140"/>
      <c r="AC93" s="140"/>
      <c r="AD93" s="182"/>
      <c r="AE93" s="65"/>
      <c r="AF93" s="31"/>
      <c r="AG93" s="142"/>
      <c r="AH93"/>
    </row>
    <row r="94" spans="1:34" x14ac:dyDescent="0.25">
      <c r="A94" s="143">
        <v>88</v>
      </c>
      <c r="B94" s="60" t="s">
        <v>244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143">
        <v>89</v>
      </c>
      <c r="B95" s="60" t="s">
        <v>244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x14ac:dyDescent="0.25">
      <c r="A96" s="143">
        <v>90</v>
      </c>
      <c r="B96" s="60" t="s">
        <v>244</v>
      </c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143">
        <v>91</v>
      </c>
      <c r="B97" s="60" t="s">
        <v>244</v>
      </c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143">
        <v>92</v>
      </c>
      <c r="B98" s="60" t="s">
        <v>244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143">
        <v>93</v>
      </c>
      <c r="B99" s="60" t="s">
        <v>244</v>
      </c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x14ac:dyDescent="0.25">
      <c r="A100" s="143">
        <v>94</v>
      </c>
      <c r="B100" s="60" t="s">
        <v>244</v>
      </c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143">
        <v>95</v>
      </c>
      <c r="B101" s="60" t="s">
        <v>244</v>
      </c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x14ac:dyDescent="0.25">
      <c r="A102" s="143">
        <v>96</v>
      </c>
      <c r="B102" s="60" t="s">
        <v>244</v>
      </c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x14ac:dyDescent="0.25">
      <c r="A103" s="143">
        <v>97</v>
      </c>
      <c r="B103" s="60" t="s">
        <v>244</v>
      </c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x14ac:dyDescent="0.25">
      <c r="A104" s="143">
        <v>98</v>
      </c>
      <c r="B104" s="60" t="s">
        <v>244</v>
      </c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x14ac:dyDescent="0.25">
      <c r="A105" s="143">
        <v>99</v>
      </c>
      <c r="B105" s="60" t="s">
        <v>244</v>
      </c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x14ac:dyDescent="0.25">
      <c r="A106" s="143">
        <v>100</v>
      </c>
      <c r="B106" s="60" t="s">
        <v>244</v>
      </c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x14ac:dyDescent="0.25">
      <c r="A107" s="143">
        <v>101</v>
      </c>
      <c r="B107" s="60" t="s">
        <v>244</v>
      </c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x14ac:dyDescent="0.25">
      <c r="A108" s="143">
        <v>102</v>
      </c>
      <c r="B108" s="60" t="s">
        <v>244</v>
      </c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x14ac:dyDescent="0.25">
      <c r="A109" s="143">
        <v>103</v>
      </c>
      <c r="B109" s="60" t="s">
        <v>244</v>
      </c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x14ac:dyDescent="0.25">
      <c r="A110" s="143">
        <v>104</v>
      </c>
      <c r="B110" s="60" t="s">
        <v>244</v>
      </c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x14ac:dyDescent="0.25">
      <c r="A111" s="143">
        <v>105</v>
      </c>
      <c r="B111" s="60" t="s">
        <v>244</v>
      </c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x14ac:dyDescent="0.25">
      <c r="A112" s="143">
        <v>106</v>
      </c>
      <c r="B112" s="60" t="s">
        <v>244</v>
      </c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x14ac:dyDescent="0.25">
      <c r="A113" s="143">
        <v>107</v>
      </c>
      <c r="B113" s="60" t="s">
        <v>244</v>
      </c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x14ac:dyDescent="0.25">
      <c r="A114" s="143">
        <v>108</v>
      </c>
      <c r="B114" s="60" t="s">
        <v>244</v>
      </c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x14ac:dyDescent="0.25">
      <c r="A115" s="143">
        <v>109</v>
      </c>
      <c r="B115" s="60" t="s">
        <v>244</v>
      </c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x14ac:dyDescent="0.25">
      <c r="A116" s="143">
        <v>110</v>
      </c>
      <c r="B116" s="60" t="s">
        <v>244</v>
      </c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x14ac:dyDescent="0.25">
      <c r="A117" s="143">
        <v>111</v>
      </c>
      <c r="B117" s="60" t="s">
        <v>244</v>
      </c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x14ac:dyDescent="0.25">
      <c r="A118" s="143">
        <v>112</v>
      </c>
      <c r="B118" s="60" t="s">
        <v>244</v>
      </c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x14ac:dyDescent="0.25">
      <c r="A119" s="143">
        <v>113</v>
      </c>
      <c r="B119" s="60" t="s">
        <v>244</v>
      </c>
      <c r="E119" s="144"/>
      <c r="F119" s="144"/>
      <c r="G119" s="144"/>
      <c r="H119" s="144"/>
      <c r="I119" s="144"/>
      <c r="J119" s="144"/>
      <c r="K119" s="144"/>
      <c r="N119" s="144"/>
      <c r="P119" s="144"/>
      <c r="R119" s="144"/>
      <c r="S119" s="144"/>
      <c r="X119" s="144"/>
      <c r="AD119" s="144"/>
    </row>
    <row r="120" spans="1:34" x14ac:dyDescent="0.25">
      <c r="A120" s="143">
        <v>114</v>
      </c>
      <c r="B120" s="60" t="s">
        <v>244</v>
      </c>
      <c r="E120" s="144"/>
      <c r="F120" s="144"/>
      <c r="G120" s="144"/>
      <c r="H120" s="144"/>
      <c r="I120" s="144"/>
      <c r="J120" s="144"/>
      <c r="K120" s="144"/>
      <c r="N120" s="144"/>
      <c r="P120" s="144"/>
      <c r="R120" s="144"/>
      <c r="S120" s="144"/>
      <c r="X120" s="144"/>
      <c r="AD120" s="144"/>
    </row>
    <row r="121" spans="1:34" x14ac:dyDescent="0.25">
      <c r="A121" s="143">
        <v>115</v>
      </c>
      <c r="B121" s="60" t="s">
        <v>244</v>
      </c>
      <c r="E121" s="144"/>
      <c r="F121" s="144"/>
      <c r="G121" s="144"/>
      <c r="H121" s="144"/>
      <c r="I121" s="144"/>
      <c r="J121" s="144"/>
      <c r="K121" s="144"/>
      <c r="N121" s="144"/>
      <c r="P121" s="144"/>
      <c r="R121" s="144"/>
      <c r="S121" s="144"/>
      <c r="X121" s="144"/>
      <c r="AD121" s="144"/>
    </row>
    <row r="122" spans="1:34" x14ac:dyDescent="0.25">
      <c r="A122" s="143">
        <v>116</v>
      </c>
      <c r="B122" s="60" t="s">
        <v>244</v>
      </c>
      <c r="E122" s="144"/>
      <c r="F122" s="144"/>
      <c r="G122" s="144"/>
      <c r="H122" s="144"/>
      <c r="I122" s="144"/>
      <c r="J122" s="144"/>
      <c r="K122" s="144"/>
      <c r="N122" s="144"/>
      <c r="P122" s="144"/>
      <c r="R122" s="144"/>
      <c r="S122" s="144"/>
      <c r="X122" s="144"/>
      <c r="AD122" s="144"/>
    </row>
    <row r="123" spans="1:34" x14ac:dyDescent="0.25">
      <c r="A123" s="143">
        <v>117</v>
      </c>
      <c r="B123" s="60" t="s">
        <v>244</v>
      </c>
      <c r="E123" s="144"/>
      <c r="F123" s="144"/>
      <c r="G123" s="144"/>
      <c r="H123" s="144"/>
      <c r="I123" s="144"/>
      <c r="J123" s="144"/>
      <c r="K123" s="144"/>
      <c r="N123" s="144"/>
      <c r="P123" s="144"/>
      <c r="R123" s="144"/>
      <c r="S123" s="144"/>
      <c r="X123" s="144"/>
      <c r="AD123" s="144"/>
    </row>
    <row r="124" spans="1:34" x14ac:dyDescent="0.25">
      <c r="A124" s="143">
        <v>118</v>
      </c>
      <c r="B124" s="60" t="s">
        <v>244</v>
      </c>
      <c r="E124" s="144"/>
      <c r="F124" s="144"/>
      <c r="G124" s="144"/>
      <c r="H124" s="144"/>
      <c r="I124" s="144"/>
      <c r="J124" s="144"/>
      <c r="K124" s="144"/>
      <c r="N124" s="144"/>
      <c r="P124" s="144"/>
      <c r="R124" s="144"/>
      <c r="S124" s="144"/>
      <c r="X124" s="144"/>
      <c r="AD124" s="144"/>
    </row>
    <row r="125" spans="1:34" x14ac:dyDescent="0.25">
      <c r="A125" s="143">
        <v>119</v>
      </c>
      <c r="B125" s="60" t="s">
        <v>244</v>
      </c>
      <c r="E125" s="144"/>
      <c r="F125" s="144"/>
      <c r="G125" s="144"/>
      <c r="H125" s="144"/>
      <c r="I125" s="144"/>
      <c r="J125" s="144"/>
      <c r="K125" s="144"/>
      <c r="N125" s="144"/>
      <c r="P125" s="144"/>
      <c r="R125" s="144"/>
      <c r="S125" s="144"/>
      <c r="X125" s="144"/>
      <c r="AD125" s="144"/>
    </row>
    <row r="126" spans="1:34" x14ac:dyDescent="0.25">
      <c r="A126" s="143">
        <v>120</v>
      </c>
      <c r="B126" s="60" t="s">
        <v>244</v>
      </c>
      <c r="E126" s="144"/>
      <c r="F126" s="144"/>
      <c r="G126" s="144"/>
      <c r="H126" s="144"/>
      <c r="I126" s="144"/>
      <c r="J126" s="144"/>
      <c r="K126" s="144"/>
      <c r="N126" s="144"/>
      <c r="P126" s="144"/>
      <c r="R126" s="144"/>
      <c r="S126" s="144"/>
      <c r="X126" s="144"/>
      <c r="AD126" s="144"/>
    </row>
    <row r="127" spans="1:34" x14ac:dyDescent="0.25">
      <c r="A127" s="143">
        <v>121</v>
      </c>
      <c r="B127" s="60" t="s">
        <v>244</v>
      </c>
      <c r="E127" s="144"/>
      <c r="F127" s="144"/>
      <c r="G127" s="144"/>
      <c r="H127" s="144"/>
      <c r="I127" s="144"/>
      <c r="J127" s="144"/>
      <c r="K127" s="144"/>
      <c r="N127" s="144"/>
      <c r="P127" s="144"/>
      <c r="R127" s="144"/>
      <c r="S127" s="144"/>
      <c r="X127" s="144"/>
      <c r="AD127" s="144"/>
    </row>
    <row r="128" spans="1:34" x14ac:dyDescent="0.25">
      <c r="A128" s="143">
        <v>122</v>
      </c>
      <c r="B128" s="60" t="s">
        <v>244</v>
      </c>
      <c r="E128" s="144"/>
      <c r="F128" s="144"/>
      <c r="G128" s="144"/>
      <c r="H128" s="144"/>
      <c r="I128" s="144"/>
      <c r="J128" s="144"/>
      <c r="K128" s="144"/>
      <c r="N128" s="144"/>
      <c r="P128" s="144"/>
      <c r="R128" s="144"/>
      <c r="S128" s="144"/>
      <c r="X128" s="144"/>
      <c r="AD128" s="144"/>
    </row>
    <row r="129" spans="1:30" x14ac:dyDescent="0.25">
      <c r="A129" s="143">
        <v>123</v>
      </c>
      <c r="B129" s="60" t="s">
        <v>244</v>
      </c>
      <c r="E129" s="144"/>
      <c r="F129" s="144"/>
      <c r="G129" s="144"/>
      <c r="H129" s="144"/>
      <c r="I129" s="144"/>
      <c r="J129" s="144"/>
      <c r="K129" s="144"/>
      <c r="N129" s="144"/>
      <c r="P129" s="144"/>
      <c r="R129" s="144"/>
      <c r="S129" s="144"/>
      <c r="X129" s="144"/>
      <c r="AD129" s="144"/>
    </row>
    <row r="130" spans="1:30" x14ac:dyDescent="0.25">
      <c r="A130" s="143">
        <v>124</v>
      </c>
      <c r="B130" s="60" t="s">
        <v>244</v>
      </c>
      <c r="E130" s="144"/>
      <c r="F130" s="144"/>
      <c r="G130" s="144"/>
      <c r="H130" s="144"/>
      <c r="I130" s="144"/>
      <c r="J130" s="144"/>
      <c r="K130" s="144"/>
      <c r="N130" s="144"/>
      <c r="P130" s="144"/>
      <c r="R130" s="144"/>
      <c r="S130" s="144"/>
      <c r="X130" s="144"/>
      <c r="AD130" s="144"/>
    </row>
    <row r="131" spans="1:30" x14ac:dyDescent="0.25">
      <c r="A131" s="143">
        <v>125</v>
      </c>
      <c r="B131" s="60" t="s">
        <v>244</v>
      </c>
      <c r="E131" s="144"/>
      <c r="F131" s="144"/>
      <c r="G131" s="144"/>
      <c r="H131" s="144"/>
      <c r="I131" s="144"/>
      <c r="J131" s="144"/>
      <c r="K131" s="144"/>
      <c r="N131" s="144"/>
      <c r="P131" s="144"/>
      <c r="R131" s="144"/>
      <c r="S131" s="144"/>
      <c r="X131" s="144"/>
      <c r="AD131" s="144"/>
    </row>
    <row r="132" spans="1:30" x14ac:dyDescent="0.25">
      <c r="A132" s="143">
        <v>126</v>
      </c>
      <c r="B132" s="60" t="s">
        <v>244</v>
      </c>
      <c r="E132" s="144"/>
      <c r="F132" s="144"/>
      <c r="G132" s="144"/>
      <c r="H132" s="144"/>
      <c r="I132" s="144"/>
      <c r="J132" s="144"/>
      <c r="K132" s="144"/>
      <c r="N132" s="144"/>
      <c r="P132" s="144"/>
      <c r="R132" s="144"/>
      <c r="S132" s="144"/>
      <c r="X132" s="144"/>
      <c r="AD132" s="144"/>
    </row>
    <row r="133" spans="1:30" x14ac:dyDescent="0.25">
      <c r="A133" s="143">
        <v>127</v>
      </c>
      <c r="B133" s="60" t="s">
        <v>244</v>
      </c>
      <c r="E133" s="144"/>
      <c r="F133" s="144"/>
      <c r="G133" s="144"/>
      <c r="H133" s="144"/>
      <c r="I133" s="144"/>
      <c r="J133" s="144"/>
      <c r="K133" s="144"/>
      <c r="N133" s="144"/>
      <c r="P133" s="144"/>
      <c r="R133" s="144"/>
      <c r="S133" s="144"/>
      <c r="X133" s="144"/>
      <c r="AD133" s="144"/>
    </row>
    <row r="134" spans="1:30" x14ac:dyDescent="0.25">
      <c r="A134" s="143">
        <v>128</v>
      </c>
      <c r="B134" s="60" t="s">
        <v>244</v>
      </c>
      <c r="E134" s="144"/>
      <c r="F134" s="144"/>
      <c r="G134" s="144"/>
      <c r="H134" s="144"/>
      <c r="I134" s="144"/>
      <c r="J134" s="144"/>
      <c r="K134" s="144"/>
      <c r="N134" s="144"/>
      <c r="P134" s="144"/>
      <c r="R134" s="144"/>
      <c r="S134" s="144"/>
      <c r="X134" s="144"/>
      <c r="AD134" s="144"/>
    </row>
    <row r="135" spans="1:30" x14ac:dyDescent="0.25">
      <c r="A135" s="143">
        <v>129</v>
      </c>
      <c r="B135" s="60" t="s">
        <v>244</v>
      </c>
      <c r="E135" s="144"/>
      <c r="F135" s="144"/>
      <c r="G135" s="144"/>
      <c r="H135" s="144"/>
      <c r="I135" s="144"/>
      <c r="J135" s="144"/>
      <c r="K135" s="144"/>
      <c r="N135" s="144"/>
      <c r="P135" s="144"/>
      <c r="R135" s="144"/>
      <c r="S135" s="144"/>
      <c r="X135" s="144"/>
      <c r="AD135" s="144"/>
    </row>
    <row r="136" spans="1:30" x14ac:dyDescent="0.25">
      <c r="A136" s="143">
        <v>130</v>
      </c>
      <c r="B136" s="60" t="s">
        <v>244</v>
      </c>
      <c r="E136" s="144"/>
      <c r="F136" s="144"/>
      <c r="G136" s="144"/>
      <c r="H136" s="144"/>
      <c r="I136" s="144"/>
      <c r="J136" s="144"/>
      <c r="K136" s="144"/>
      <c r="N136" s="144"/>
      <c r="P136" s="144"/>
      <c r="R136" s="144"/>
      <c r="S136" s="144"/>
      <c r="X136" s="144"/>
      <c r="AD136" s="144"/>
    </row>
    <row r="137" spans="1:30" x14ac:dyDescent="0.25">
      <c r="A137" s="143">
        <v>131</v>
      </c>
      <c r="B137" s="60" t="s">
        <v>244</v>
      </c>
      <c r="E137" s="144"/>
      <c r="F137" s="144"/>
      <c r="G137" s="144"/>
      <c r="H137" s="144"/>
      <c r="I137" s="144"/>
      <c r="J137" s="144"/>
      <c r="K137" s="144"/>
      <c r="N137" s="144"/>
      <c r="P137" s="144"/>
      <c r="R137" s="144"/>
      <c r="S137" s="144"/>
      <c r="X137" s="144"/>
      <c r="AD137" s="144"/>
    </row>
    <row r="138" spans="1:30" x14ac:dyDescent="0.25">
      <c r="A138" s="143">
        <v>132</v>
      </c>
      <c r="B138" s="60" t="s">
        <v>244</v>
      </c>
      <c r="E138" s="144"/>
      <c r="F138" s="144"/>
      <c r="G138" s="144"/>
      <c r="H138" s="144"/>
      <c r="I138" s="144"/>
      <c r="J138" s="144"/>
      <c r="K138" s="144"/>
      <c r="N138" s="144"/>
      <c r="P138" s="144"/>
      <c r="R138" s="144"/>
      <c r="S138" s="144"/>
      <c r="X138" s="144"/>
      <c r="AD138" s="144"/>
    </row>
    <row r="139" spans="1:30" x14ac:dyDescent="0.25">
      <c r="A139" s="143">
        <v>133</v>
      </c>
      <c r="B139" s="60" t="s">
        <v>244</v>
      </c>
      <c r="E139" s="144"/>
      <c r="F139" s="144"/>
      <c r="G139" s="144"/>
      <c r="H139" s="144"/>
      <c r="I139" s="144"/>
      <c r="J139" s="144"/>
      <c r="K139" s="144"/>
      <c r="N139" s="144"/>
      <c r="P139" s="144"/>
      <c r="R139" s="144"/>
      <c r="S139" s="144"/>
      <c r="X139" s="144"/>
      <c r="AD139" s="144"/>
    </row>
    <row r="140" spans="1:30" x14ac:dyDescent="0.25">
      <c r="A140" s="143">
        <v>134</v>
      </c>
      <c r="B140" s="60" t="s">
        <v>244</v>
      </c>
      <c r="E140" s="144"/>
      <c r="F140" s="144"/>
      <c r="G140" s="144"/>
      <c r="H140" s="144"/>
      <c r="I140" s="144"/>
      <c r="J140" s="144"/>
      <c r="K140" s="144"/>
      <c r="N140" s="144"/>
      <c r="P140" s="144"/>
      <c r="R140" s="144"/>
      <c r="S140" s="144"/>
      <c r="X140" s="144"/>
      <c r="AD140" s="144"/>
    </row>
    <row r="141" spans="1:30" x14ac:dyDescent="0.25">
      <c r="A141" s="143">
        <v>135</v>
      </c>
      <c r="B141" s="60" t="s">
        <v>244</v>
      </c>
      <c r="E141" s="144"/>
      <c r="F141" s="144"/>
      <c r="G141" s="144"/>
      <c r="H141" s="144"/>
      <c r="I141" s="144"/>
      <c r="J141" s="144"/>
      <c r="K141" s="144"/>
      <c r="N141" s="144"/>
      <c r="P141" s="144"/>
      <c r="R141" s="144"/>
      <c r="S141" s="144"/>
      <c r="X141" s="144"/>
      <c r="AD141" s="144"/>
    </row>
    <row r="142" spans="1:30" x14ac:dyDescent="0.25">
      <c r="A142" s="143">
        <v>136</v>
      </c>
      <c r="B142" s="60" t="s">
        <v>244</v>
      </c>
      <c r="E142" s="144"/>
      <c r="F142" s="144"/>
      <c r="G142" s="144"/>
      <c r="H142" s="144"/>
      <c r="I142" s="144"/>
      <c r="J142" s="144"/>
      <c r="K142" s="144"/>
      <c r="N142" s="144"/>
      <c r="P142" s="144"/>
      <c r="R142" s="144"/>
      <c r="S142" s="144"/>
      <c r="X142" s="144"/>
      <c r="AD142" s="144"/>
    </row>
    <row r="143" spans="1:30" x14ac:dyDescent="0.25">
      <c r="A143" s="143">
        <v>137</v>
      </c>
      <c r="B143" s="60" t="s">
        <v>244</v>
      </c>
      <c r="E143" s="144"/>
      <c r="F143" s="144"/>
      <c r="G143" s="144"/>
      <c r="H143" s="144"/>
      <c r="I143" s="144"/>
      <c r="J143" s="144"/>
      <c r="K143" s="144"/>
      <c r="N143" s="144"/>
      <c r="P143" s="144"/>
      <c r="R143" s="144"/>
      <c r="S143" s="144"/>
      <c r="X143" s="144"/>
      <c r="AD143" s="144"/>
    </row>
    <row r="144" spans="1:30" x14ac:dyDescent="0.25">
      <c r="A144" s="143">
        <v>138</v>
      </c>
      <c r="B144" s="60" t="s">
        <v>244</v>
      </c>
      <c r="E144" s="144"/>
      <c r="F144" s="144"/>
      <c r="G144" s="144"/>
      <c r="H144" s="144"/>
      <c r="I144" s="144"/>
      <c r="J144" s="144"/>
      <c r="K144" s="144"/>
      <c r="N144" s="144"/>
      <c r="P144" s="144"/>
      <c r="R144" s="144"/>
      <c r="S144" s="144"/>
      <c r="X144" s="144"/>
      <c r="AD144" s="144"/>
    </row>
    <row r="145" spans="1:30" x14ac:dyDescent="0.25">
      <c r="A145" s="143">
        <v>139</v>
      </c>
      <c r="B145" s="60" t="s">
        <v>244</v>
      </c>
      <c r="E145" s="144"/>
      <c r="F145" s="144"/>
      <c r="G145" s="144"/>
      <c r="H145" s="144"/>
      <c r="I145" s="144"/>
      <c r="J145" s="144"/>
      <c r="K145" s="144"/>
      <c r="N145" s="144"/>
      <c r="P145" s="144"/>
      <c r="R145" s="144"/>
      <c r="S145" s="144"/>
      <c r="X145" s="144"/>
      <c r="AD145" s="144"/>
    </row>
    <row r="146" spans="1:30" x14ac:dyDescent="0.25">
      <c r="A146" s="143">
        <v>140</v>
      </c>
      <c r="B146" s="60" t="s">
        <v>244</v>
      </c>
      <c r="E146" s="144"/>
      <c r="F146" s="144"/>
      <c r="G146" s="144"/>
      <c r="H146" s="144"/>
      <c r="I146" s="144"/>
      <c r="J146" s="144"/>
      <c r="K146" s="144"/>
      <c r="N146" s="144"/>
      <c r="P146" s="144"/>
      <c r="R146" s="144"/>
      <c r="S146" s="144"/>
      <c r="X146" s="144"/>
      <c r="AD146" s="144"/>
    </row>
    <row r="147" spans="1:30" x14ac:dyDescent="0.25">
      <c r="A147" s="143">
        <v>141</v>
      </c>
      <c r="B147" s="60" t="s">
        <v>244</v>
      </c>
      <c r="E147" s="144"/>
      <c r="F147" s="144"/>
      <c r="G147" s="144"/>
      <c r="H147" s="144"/>
      <c r="I147" s="144"/>
      <c r="J147" s="144"/>
      <c r="K147" s="144"/>
      <c r="N147" s="144"/>
      <c r="P147" s="144"/>
      <c r="R147" s="144"/>
      <c r="S147" s="144"/>
      <c r="X147" s="144"/>
      <c r="AD147" s="144"/>
    </row>
    <row r="148" spans="1:30" x14ac:dyDescent="0.25">
      <c r="A148" s="143">
        <v>142</v>
      </c>
      <c r="B148" s="60" t="s">
        <v>244</v>
      </c>
      <c r="E148" s="144"/>
      <c r="F148" s="144"/>
      <c r="G148" s="144"/>
      <c r="H148" s="144"/>
      <c r="I148" s="144"/>
      <c r="J148" s="144"/>
      <c r="K148" s="144"/>
      <c r="N148" s="144"/>
      <c r="P148" s="144"/>
      <c r="R148" s="144"/>
      <c r="S148" s="144"/>
      <c r="X148" s="144"/>
      <c r="AD148" s="144"/>
    </row>
    <row r="149" spans="1:30" x14ac:dyDescent="0.25">
      <c r="A149" s="143">
        <v>143</v>
      </c>
      <c r="B149" s="60" t="s">
        <v>244</v>
      </c>
      <c r="E149" s="144"/>
      <c r="F149" s="144"/>
      <c r="G149" s="144"/>
      <c r="H149" s="144"/>
      <c r="I149" s="144"/>
      <c r="J149" s="144"/>
      <c r="K149" s="144"/>
      <c r="N149" s="144"/>
      <c r="P149" s="144"/>
      <c r="R149" s="144"/>
      <c r="S149" s="144"/>
      <c r="X149" s="144"/>
      <c r="AD149" s="144"/>
    </row>
    <row r="150" spans="1:30" x14ac:dyDescent="0.25">
      <c r="A150" s="143">
        <v>144</v>
      </c>
      <c r="B150" s="60" t="s">
        <v>244</v>
      </c>
      <c r="E150" s="144"/>
      <c r="F150" s="144"/>
      <c r="G150" s="144"/>
      <c r="H150" s="144"/>
      <c r="I150" s="144"/>
      <c r="J150" s="144"/>
      <c r="K150" s="144"/>
      <c r="N150" s="144"/>
      <c r="P150" s="144"/>
      <c r="R150" s="144"/>
      <c r="S150" s="144"/>
      <c r="X150" s="144"/>
      <c r="AD150" s="144"/>
    </row>
    <row r="151" spans="1:30" x14ac:dyDescent="0.25">
      <c r="A151" s="143">
        <v>145</v>
      </c>
      <c r="B151" s="60" t="s">
        <v>244</v>
      </c>
      <c r="E151" s="144"/>
      <c r="F151" s="144"/>
      <c r="G151" s="144"/>
      <c r="H151" s="144"/>
      <c r="I151" s="144"/>
      <c r="J151" s="144"/>
      <c r="K151" s="144"/>
      <c r="N151" s="144"/>
      <c r="P151" s="144"/>
      <c r="R151" s="144"/>
      <c r="S151" s="144"/>
      <c r="X151" s="144"/>
      <c r="AD151" s="144"/>
    </row>
    <row r="152" spans="1:30" x14ac:dyDescent="0.25">
      <c r="A152" s="143">
        <v>146</v>
      </c>
      <c r="B152" s="60" t="s">
        <v>244</v>
      </c>
      <c r="E152" s="144"/>
      <c r="F152" s="144"/>
      <c r="G152" s="144"/>
      <c r="H152" s="144"/>
      <c r="I152" s="144"/>
      <c r="J152" s="144"/>
      <c r="K152" s="144"/>
      <c r="N152" s="144"/>
      <c r="P152" s="144"/>
      <c r="R152" s="144"/>
      <c r="S152" s="144"/>
      <c r="X152" s="144"/>
      <c r="AD152" s="144"/>
    </row>
    <row r="153" spans="1:30" x14ac:dyDescent="0.25">
      <c r="A153" s="143">
        <v>147</v>
      </c>
      <c r="B153" s="60" t="s">
        <v>244</v>
      </c>
      <c r="E153" s="144"/>
      <c r="F153" s="144"/>
      <c r="G153" s="144"/>
      <c r="H153" s="144"/>
      <c r="I153" s="144"/>
      <c r="J153" s="144"/>
      <c r="K153" s="144"/>
      <c r="N153" s="144"/>
      <c r="P153" s="144"/>
      <c r="R153" s="144"/>
      <c r="S153" s="144"/>
      <c r="X153" s="144"/>
      <c r="AD153" s="144"/>
    </row>
    <row r="154" spans="1:30" x14ac:dyDescent="0.25">
      <c r="A154" s="143">
        <v>148</v>
      </c>
      <c r="B154" s="60" t="s">
        <v>244</v>
      </c>
      <c r="E154" s="144"/>
      <c r="F154" s="144"/>
      <c r="G154" s="144"/>
      <c r="H154" s="144"/>
      <c r="I154" s="144"/>
      <c r="J154" s="144"/>
      <c r="K154" s="144"/>
      <c r="N154" s="144"/>
      <c r="P154" s="144"/>
      <c r="R154" s="144"/>
      <c r="S154" s="144"/>
      <c r="X154" s="144"/>
      <c r="AD154" s="144"/>
    </row>
    <row r="155" spans="1:30" x14ac:dyDescent="0.25">
      <c r="A155" s="143">
        <v>149</v>
      </c>
      <c r="B155" s="60" t="s">
        <v>244</v>
      </c>
      <c r="E155" s="144"/>
      <c r="F155" s="144"/>
      <c r="G155" s="144"/>
      <c r="H155" s="144"/>
      <c r="I155" s="144"/>
      <c r="J155" s="144"/>
      <c r="K155" s="144"/>
      <c r="N155" s="144"/>
      <c r="P155" s="144"/>
      <c r="R155" s="144"/>
      <c r="S155" s="144"/>
      <c r="X155" s="144"/>
      <c r="AD155" s="144"/>
    </row>
    <row r="156" spans="1:30" x14ac:dyDescent="0.25">
      <c r="A156" s="143">
        <v>150</v>
      </c>
      <c r="B156" s="60" t="s">
        <v>244</v>
      </c>
      <c r="E156" s="144"/>
      <c r="F156" s="144"/>
      <c r="G156" s="144"/>
      <c r="H156" s="144"/>
      <c r="I156" s="144"/>
      <c r="J156" s="144"/>
      <c r="K156" s="144"/>
      <c r="N156" s="144"/>
      <c r="P156" s="144"/>
      <c r="R156" s="144"/>
      <c r="S156" s="144"/>
      <c r="X156" s="144"/>
      <c r="AD156" s="144"/>
    </row>
    <row r="157" spans="1:30" x14ac:dyDescent="0.25">
      <c r="A157" s="143">
        <v>151</v>
      </c>
      <c r="B157" s="60" t="s">
        <v>244</v>
      </c>
      <c r="E157" s="144"/>
      <c r="F157" s="144"/>
      <c r="G157" s="144"/>
      <c r="H157" s="144"/>
      <c r="I157" s="144"/>
      <c r="J157" s="144"/>
      <c r="K157" s="144"/>
      <c r="N157" s="144"/>
      <c r="P157" s="144"/>
      <c r="R157" s="144"/>
      <c r="S157" s="144"/>
      <c r="X157" s="144"/>
      <c r="AD157" s="144"/>
    </row>
    <row r="158" spans="1:30" x14ac:dyDescent="0.25">
      <c r="A158" s="143">
        <v>152</v>
      </c>
      <c r="B158" s="60" t="s">
        <v>244</v>
      </c>
      <c r="E158" s="144"/>
      <c r="F158" s="144"/>
      <c r="G158" s="144"/>
      <c r="H158" s="144"/>
      <c r="I158" s="144"/>
      <c r="J158" s="144"/>
      <c r="K158" s="144"/>
      <c r="N158" s="144"/>
      <c r="P158" s="144"/>
      <c r="R158" s="144"/>
      <c r="S158" s="144"/>
      <c r="X158" s="144"/>
      <c r="AD158" s="144"/>
    </row>
    <row r="159" spans="1:30" x14ac:dyDescent="0.25">
      <c r="A159" s="143">
        <v>153</v>
      </c>
      <c r="B159" s="60" t="s">
        <v>244</v>
      </c>
      <c r="E159" s="144"/>
      <c r="F159" s="144"/>
      <c r="G159" s="144"/>
      <c r="H159" s="144"/>
      <c r="I159" s="144"/>
      <c r="J159" s="144"/>
      <c r="K159" s="144"/>
      <c r="N159" s="144"/>
      <c r="P159" s="144"/>
      <c r="R159" s="144"/>
      <c r="S159" s="144"/>
      <c r="X159" s="144"/>
      <c r="AD159" s="144"/>
    </row>
    <row r="160" spans="1:30" x14ac:dyDescent="0.25">
      <c r="A160" s="143">
        <v>154</v>
      </c>
      <c r="B160" s="60" t="s">
        <v>244</v>
      </c>
      <c r="E160" s="144"/>
      <c r="F160" s="144"/>
      <c r="G160" s="144"/>
      <c r="H160" s="144"/>
      <c r="I160" s="144"/>
      <c r="J160" s="144"/>
      <c r="K160" s="144"/>
      <c r="N160" s="144"/>
      <c r="P160" s="144"/>
      <c r="R160" s="144"/>
      <c r="S160" s="144"/>
      <c r="X160" s="144"/>
      <c r="AD160" s="144"/>
    </row>
    <row r="161" spans="1:30" x14ac:dyDescent="0.25">
      <c r="A161" s="143">
        <v>155</v>
      </c>
      <c r="B161" s="60" t="s">
        <v>244</v>
      </c>
      <c r="E161" s="144"/>
      <c r="F161" s="144"/>
      <c r="G161" s="144"/>
      <c r="H161" s="144"/>
      <c r="I161" s="144"/>
      <c r="J161" s="144"/>
      <c r="K161" s="144"/>
      <c r="N161" s="144"/>
      <c r="P161" s="144"/>
      <c r="R161" s="144"/>
      <c r="S161" s="144"/>
      <c r="X161" s="144"/>
      <c r="AD161" s="144"/>
    </row>
    <row r="162" spans="1:30" x14ac:dyDescent="0.25">
      <c r="A162" s="143">
        <v>156</v>
      </c>
      <c r="B162" s="60" t="s">
        <v>244</v>
      </c>
      <c r="E162" s="144"/>
      <c r="F162" s="144"/>
      <c r="G162" s="144"/>
      <c r="H162" s="144"/>
      <c r="I162" s="144"/>
      <c r="J162" s="144"/>
      <c r="K162" s="144"/>
      <c r="N162" s="144"/>
      <c r="P162" s="144"/>
      <c r="R162" s="144"/>
      <c r="S162" s="144"/>
      <c r="X162" s="144"/>
      <c r="AD162" s="144"/>
    </row>
    <row r="163" spans="1:30" x14ac:dyDescent="0.25">
      <c r="A163" s="143">
        <v>157</v>
      </c>
      <c r="B163" s="60" t="s">
        <v>244</v>
      </c>
      <c r="E163" s="144"/>
      <c r="F163" s="144"/>
      <c r="G163" s="144"/>
      <c r="H163" s="144"/>
      <c r="I163" s="144"/>
      <c r="J163" s="144"/>
      <c r="K163" s="144"/>
      <c r="N163" s="144"/>
      <c r="P163" s="144"/>
      <c r="R163" s="144"/>
      <c r="S163" s="144"/>
      <c r="X163" s="144"/>
      <c r="AD163" s="144"/>
    </row>
    <row r="164" spans="1:30" x14ac:dyDescent="0.25">
      <c r="A164" s="143">
        <v>158</v>
      </c>
      <c r="B164" s="60" t="s">
        <v>244</v>
      </c>
      <c r="E164" s="144"/>
      <c r="F164" s="144"/>
      <c r="G164" s="144"/>
      <c r="H164" s="144"/>
      <c r="I164" s="144"/>
      <c r="J164" s="144"/>
      <c r="K164" s="144"/>
      <c r="N164" s="144"/>
      <c r="P164" s="144"/>
      <c r="R164" s="144"/>
      <c r="S164" s="144"/>
      <c r="X164" s="144"/>
      <c r="AD164" s="144"/>
    </row>
    <row r="165" spans="1:30" x14ac:dyDescent="0.25">
      <c r="A165" s="143">
        <v>159</v>
      </c>
      <c r="B165" s="60" t="s">
        <v>244</v>
      </c>
      <c r="E165" s="144"/>
      <c r="F165" s="144"/>
      <c r="G165" s="144"/>
      <c r="H165" s="144"/>
      <c r="I165" s="144"/>
      <c r="J165" s="144"/>
      <c r="K165" s="144"/>
      <c r="N165" s="144"/>
      <c r="P165" s="144"/>
      <c r="R165" s="144"/>
      <c r="S165" s="144"/>
      <c r="X165" s="144"/>
      <c r="AD165" s="144"/>
    </row>
    <row r="166" spans="1:30" x14ac:dyDescent="0.25">
      <c r="A166" s="143">
        <v>160</v>
      </c>
      <c r="B166" s="60" t="s">
        <v>244</v>
      </c>
      <c r="E166" s="144"/>
      <c r="F166" s="144"/>
      <c r="G166" s="144"/>
      <c r="H166" s="144"/>
      <c r="I166" s="144"/>
      <c r="J166" s="144"/>
      <c r="K166" s="144"/>
      <c r="N166" s="144"/>
      <c r="P166" s="144"/>
      <c r="R166" s="144"/>
      <c r="S166" s="144"/>
      <c r="X166" s="144"/>
      <c r="AD166" s="144"/>
    </row>
    <row r="167" spans="1:30" x14ac:dyDescent="0.25">
      <c r="A167" s="143">
        <v>161</v>
      </c>
      <c r="B167" s="60" t="s">
        <v>244</v>
      </c>
      <c r="E167" s="144"/>
      <c r="F167" s="144"/>
      <c r="G167" s="144"/>
      <c r="H167" s="144"/>
      <c r="I167" s="144"/>
      <c r="J167" s="144"/>
      <c r="K167" s="144"/>
      <c r="N167" s="144"/>
      <c r="P167" s="144"/>
      <c r="R167" s="144"/>
      <c r="S167" s="144"/>
      <c r="X167" s="144"/>
      <c r="AD167" s="144"/>
    </row>
    <row r="168" spans="1:30" x14ac:dyDescent="0.25">
      <c r="A168" s="143">
        <v>162</v>
      </c>
      <c r="B168" s="60" t="s">
        <v>244</v>
      </c>
      <c r="E168" s="144"/>
      <c r="F168" s="144"/>
      <c r="G168" s="144"/>
      <c r="H168" s="144"/>
      <c r="I168" s="144"/>
      <c r="J168" s="144"/>
      <c r="K168" s="144"/>
      <c r="N168" s="144"/>
      <c r="P168" s="144"/>
      <c r="R168" s="144"/>
      <c r="S168" s="144"/>
      <c r="X168" s="144"/>
      <c r="AD168" s="144"/>
    </row>
    <row r="169" spans="1:30" x14ac:dyDescent="0.25">
      <c r="A169" s="143">
        <v>163</v>
      </c>
      <c r="B169" s="60" t="s">
        <v>244</v>
      </c>
      <c r="E169" s="144"/>
      <c r="F169" s="144"/>
      <c r="G169" s="144"/>
      <c r="H169" s="144"/>
      <c r="I169" s="144"/>
      <c r="J169" s="144"/>
      <c r="K169" s="144"/>
      <c r="N169" s="144"/>
      <c r="P169" s="144"/>
      <c r="R169" s="144"/>
      <c r="S169" s="144"/>
      <c r="X169" s="144"/>
      <c r="AD169" s="144"/>
    </row>
    <row r="170" spans="1:30" x14ac:dyDescent="0.25">
      <c r="A170" s="143">
        <v>164</v>
      </c>
      <c r="B170" s="60" t="s">
        <v>244</v>
      </c>
      <c r="E170" s="144"/>
      <c r="F170" s="144"/>
      <c r="G170" s="144"/>
      <c r="H170" s="144"/>
      <c r="I170" s="144"/>
      <c r="J170" s="144"/>
      <c r="K170" s="144"/>
      <c r="N170" s="144"/>
      <c r="P170" s="144"/>
      <c r="R170" s="144"/>
      <c r="S170" s="144"/>
      <c r="X170" s="144"/>
      <c r="AD170" s="144"/>
    </row>
    <row r="171" spans="1:30" x14ac:dyDescent="0.25">
      <c r="A171" s="143">
        <v>165</v>
      </c>
      <c r="B171" s="60" t="s">
        <v>244</v>
      </c>
      <c r="E171" s="144"/>
      <c r="F171" s="144"/>
      <c r="G171" s="144"/>
      <c r="H171" s="144"/>
      <c r="I171" s="144"/>
      <c r="J171" s="144"/>
      <c r="K171" s="144"/>
      <c r="N171" s="144"/>
      <c r="P171" s="144"/>
      <c r="R171" s="144"/>
      <c r="S171" s="144"/>
      <c r="X171" s="144"/>
      <c r="AD171" s="144"/>
    </row>
    <row r="172" spans="1:30" x14ac:dyDescent="0.25">
      <c r="A172" s="143">
        <v>166</v>
      </c>
      <c r="B172" s="60" t="s">
        <v>244</v>
      </c>
      <c r="E172" s="144"/>
      <c r="F172" s="144"/>
      <c r="G172" s="144"/>
      <c r="H172" s="144"/>
      <c r="I172" s="144"/>
      <c r="J172" s="144"/>
      <c r="K172" s="144"/>
      <c r="N172" s="144"/>
      <c r="P172" s="144"/>
      <c r="R172" s="144"/>
      <c r="S172" s="144"/>
      <c r="X172" s="144"/>
      <c r="AD172" s="144"/>
    </row>
    <row r="173" spans="1:30" x14ac:dyDescent="0.25">
      <c r="A173" s="143">
        <v>167</v>
      </c>
      <c r="B173" s="60" t="s">
        <v>244</v>
      </c>
      <c r="E173" s="144"/>
      <c r="F173" s="144"/>
      <c r="G173" s="144"/>
      <c r="H173" s="144"/>
      <c r="I173" s="144"/>
      <c r="J173" s="144"/>
      <c r="K173" s="144"/>
      <c r="N173" s="144"/>
      <c r="P173" s="144"/>
      <c r="R173" s="144"/>
      <c r="S173" s="144"/>
      <c r="X173" s="144"/>
      <c r="AD173" s="144"/>
    </row>
    <row r="174" spans="1:30" x14ac:dyDescent="0.25">
      <c r="A174" s="143">
        <v>168</v>
      </c>
      <c r="B174" s="60" t="s">
        <v>244</v>
      </c>
      <c r="E174" s="144"/>
      <c r="F174" s="144"/>
      <c r="G174" s="144"/>
      <c r="H174" s="144"/>
      <c r="I174" s="144"/>
      <c r="J174" s="144"/>
      <c r="K174" s="144"/>
      <c r="N174" s="144"/>
      <c r="P174" s="144"/>
      <c r="R174" s="144"/>
      <c r="S174" s="144"/>
      <c r="X174" s="144"/>
      <c r="AD174" s="144"/>
    </row>
    <row r="175" spans="1:30" x14ac:dyDescent="0.25">
      <c r="A175" s="143">
        <v>169</v>
      </c>
      <c r="B175" s="60" t="s">
        <v>244</v>
      </c>
      <c r="E175" s="144"/>
      <c r="F175" s="144"/>
      <c r="G175" s="144"/>
      <c r="H175" s="144"/>
      <c r="I175" s="144"/>
      <c r="J175" s="144"/>
      <c r="K175" s="144"/>
      <c r="N175" s="144"/>
      <c r="P175" s="144"/>
      <c r="R175" s="144"/>
      <c r="S175" s="144"/>
      <c r="X175" s="144"/>
      <c r="AD175" s="144"/>
    </row>
    <row r="176" spans="1:30" x14ac:dyDescent="0.25">
      <c r="A176" s="143">
        <v>170</v>
      </c>
      <c r="B176" s="60" t="s">
        <v>244</v>
      </c>
      <c r="E176" s="144"/>
      <c r="F176" s="144"/>
      <c r="G176" s="144"/>
      <c r="H176" s="144"/>
      <c r="I176" s="144"/>
      <c r="J176" s="144"/>
      <c r="K176" s="144"/>
      <c r="N176" s="144"/>
      <c r="P176" s="144"/>
      <c r="R176" s="144"/>
      <c r="S176" s="144"/>
      <c r="X176" s="144"/>
      <c r="AD176" s="144"/>
    </row>
    <row r="177" spans="1:30" x14ac:dyDescent="0.25">
      <c r="A177" s="143">
        <v>171</v>
      </c>
      <c r="B177" s="60" t="s">
        <v>244</v>
      </c>
      <c r="E177" s="144"/>
      <c r="F177" s="144"/>
      <c r="G177" s="144"/>
      <c r="H177" s="144"/>
      <c r="I177" s="144"/>
      <c r="J177" s="144"/>
      <c r="K177" s="144"/>
      <c r="N177" s="144"/>
      <c r="P177" s="144"/>
      <c r="R177" s="144"/>
      <c r="S177" s="144"/>
      <c r="X177" s="144"/>
      <c r="AD177" s="144"/>
    </row>
    <row r="178" spans="1:30" x14ac:dyDescent="0.25">
      <c r="A178" s="143">
        <v>172</v>
      </c>
      <c r="B178" s="60" t="s">
        <v>244</v>
      </c>
      <c r="E178" s="144"/>
      <c r="F178" s="144"/>
      <c r="G178" s="144"/>
      <c r="H178" s="144"/>
      <c r="I178" s="144"/>
      <c r="J178" s="144"/>
      <c r="K178" s="144"/>
      <c r="N178" s="144"/>
      <c r="P178" s="144"/>
      <c r="R178" s="144"/>
      <c r="S178" s="144"/>
      <c r="X178" s="144"/>
      <c r="AD178" s="144"/>
    </row>
    <row r="179" spans="1:30" x14ac:dyDescent="0.25">
      <c r="A179" s="143">
        <v>173</v>
      </c>
      <c r="B179" s="60" t="s">
        <v>244</v>
      </c>
      <c r="E179" s="144"/>
      <c r="F179" s="144"/>
      <c r="G179" s="144"/>
      <c r="H179" s="144"/>
      <c r="I179" s="144"/>
      <c r="J179" s="144"/>
      <c r="K179" s="144"/>
      <c r="N179" s="144"/>
      <c r="P179" s="144"/>
      <c r="R179" s="144"/>
      <c r="S179" s="144"/>
      <c r="X179" s="144"/>
      <c r="AD179" s="144"/>
    </row>
    <row r="180" spans="1:30" x14ac:dyDescent="0.25">
      <c r="A180" s="143">
        <v>174</v>
      </c>
      <c r="B180" s="60" t="s">
        <v>244</v>
      </c>
      <c r="E180" s="144"/>
      <c r="F180" s="144"/>
      <c r="G180" s="144"/>
      <c r="H180" s="144"/>
      <c r="I180" s="144"/>
      <c r="J180" s="144"/>
      <c r="K180" s="144"/>
      <c r="N180" s="144"/>
      <c r="P180" s="144"/>
      <c r="R180" s="144"/>
      <c r="S180" s="144"/>
      <c r="X180" s="144"/>
      <c r="AD180" s="144"/>
    </row>
    <row r="181" spans="1:30" x14ac:dyDescent="0.25">
      <c r="A181" s="143">
        <v>175</v>
      </c>
      <c r="B181" s="60" t="s">
        <v>244</v>
      </c>
      <c r="E181" s="144"/>
      <c r="F181" s="144"/>
      <c r="G181" s="144"/>
      <c r="H181" s="144"/>
      <c r="I181" s="144"/>
      <c r="J181" s="144"/>
      <c r="K181" s="144"/>
      <c r="N181" s="144"/>
      <c r="P181" s="144"/>
      <c r="R181" s="144"/>
      <c r="S181" s="144"/>
      <c r="X181" s="144"/>
      <c r="AD181" s="144"/>
    </row>
    <row r="182" spans="1:30" x14ac:dyDescent="0.25">
      <c r="A182" s="143">
        <v>176</v>
      </c>
      <c r="B182" s="60" t="s">
        <v>244</v>
      </c>
      <c r="E182" s="144"/>
      <c r="F182" s="144"/>
      <c r="G182" s="144"/>
      <c r="H182" s="144"/>
      <c r="I182" s="144"/>
      <c r="J182" s="144"/>
      <c r="K182" s="144"/>
      <c r="N182" s="144"/>
      <c r="P182" s="144"/>
      <c r="R182" s="144"/>
      <c r="S182" s="144"/>
      <c r="X182" s="144"/>
      <c r="AD182" s="144"/>
    </row>
    <row r="183" spans="1:30" x14ac:dyDescent="0.25">
      <c r="A183" s="143">
        <v>177</v>
      </c>
      <c r="B183" s="60" t="s">
        <v>244</v>
      </c>
      <c r="E183" s="144"/>
      <c r="F183" s="144"/>
      <c r="G183" s="144"/>
      <c r="H183" s="144"/>
      <c r="I183" s="144"/>
      <c r="J183" s="144"/>
      <c r="K183" s="144"/>
      <c r="N183" s="144"/>
      <c r="P183" s="144"/>
      <c r="R183" s="144"/>
      <c r="S183" s="144"/>
      <c r="X183" s="144"/>
      <c r="AD183" s="144"/>
    </row>
    <row r="184" spans="1:30" x14ac:dyDescent="0.25">
      <c r="A184" s="143">
        <v>178</v>
      </c>
      <c r="B184" s="60" t="s">
        <v>244</v>
      </c>
      <c r="E184" s="144"/>
      <c r="F184" s="144"/>
      <c r="G184" s="144"/>
      <c r="H184" s="144"/>
      <c r="I184" s="144"/>
      <c r="J184" s="144"/>
      <c r="K184" s="144"/>
      <c r="N184" s="144"/>
      <c r="P184" s="144"/>
      <c r="R184" s="144"/>
      <c r="S184" s="144"/>
      <c r="X184" s="144"/>
      <c r="AD184" s="144"/>
    </row>
    <row r="185" spans="1:30" x14ac:dyDescent="0.25">
      <c r="A185" s="143">
        <v>179</v>
      </c>
      <c r="B185" s="60" t="s">
        <v>244</v>
      </c>
      <c r="E185" s="144"/>
      <c r="F185" s="144"/>
      <c r="G185" s="144"/>
      <c r="H185" s="144"/>
      <c r="I185" s="144"/>
      <c r="J185" s="144"/>
      <c r="K185" s="144"/>
      <c r="N185" s="144"/>
      <c r="P185" s="144"/>
      <c r="R185" s="144"/>
      <c r="S185" s="144"/>
      <c r="X185" s="144"/>
      <c r="AD185" s="144"/>
    </row>
    <row r="186" spans="1:30" x14ac:dyDescent="0.25">
      <c r="A186" s="143">
        <v>180</v>
      </c>
      <c r="B186" s="60" t="s">
        <v>244</v>
      </c>
      <c r="E186" s="144"/>
      <c r="F186" s="144"/>
      <c r="G186" s="144"/>
      <c r="H186" s="144"/>
      <c r="I186" s="144"/>
      <c r="J186" s="144"/>
      <c r="K186" s="144"/>
      <c r="N186" s="144"/>
      <c r="P186" s="144"/>
      <c r="R186" s="144"/>
      <c r="S186" s="144"/>
      <c r="X186" s="144"/>
      <c r="AD186" s="144"/>
    </row>
    <row r="187" spans="1:30" x14ac:dyDescent="0.25">
      <c r="A187" s="143">
        <v>181</v>
      </c>
      <c r="B187" s="60" t="s">
        <v>244</v>
      </c>
      <c r="E187" s="144"/>
      <c r="F187" s="144"/>
      <c r="G187" s="144"/>
      <c r="H187" s="144"/>
      <c r="I187" s="144"/>
      <c r="J187" s="144"/>
      <c r="K187" s="144"/>
      <c r="N187" s="144"/>
      <c r="P187" s="144"/>
      <c r="R187" s="144"/>
      <c r="S187" s="144"/>
      <c r="X187" s="144"/>
      <c r="AD187" s="144"/>
    </row>
    <row r="188" spans="1:30" x14ac:dyDescent="0.25">
      <c r="A188" s="143">
        <v>182</v>
      </c>
      <c r="B188" s="60" t="s">
        <v>244</v>
      </c>
      <c r="E188" s="144"/>
      <c r="F188" s="144"/>
      <c r="G188" s="144"/>
      <c r="H188" s="144"/>
      <c r="I188" s="144"/>
      <c r="J188" s="144"/>
      <c r="K188" s="144"/>
      <c r="N188" s="144"/>
      <c r="P188" s="144"/>
      <c r="R188" s="144"/>
      <c r="S188" s="144"/>
      <c r="X188" s="144"/>
      <c r="AD188" s="144"/>
    </row>
    <row r="189" spans="1:30" x14ac:dyDescent="0.25">
      <c r="A189" s="143">
        <v>183</v>
      </c>
      <c r="B189" s="60" t="s">
        <v>244</v>
      </c>
      <c r="E189" s="144"/>
      <c r="F189" s="144"/>
      <c r="G189" s="144"/>
      <c r="H189" s="144"/>
      <c r="I189" s="144"/>
      <c r="J189" s="144"/>
      <c r="K189" s="144"/>
      <c r="N189" s="144"/>
      <c r="P189" s="144"/>
      <c r="R189" s="144"/>
      <c r="S189" s="144"/>
      <c r="X189" s="144"/>
      <c r="AD189" s="144"/>
    </row>
    <row r="190" spans="1:30" x14ac:dyDescent="0.25">
      <c r="A190" s="143">
        <v>184</v>
      </c>
      <c r="B190" s="60" t="s">
        <v>244</v>
      </c>
      <c r="E190" s="144"/>
      <c r="F190" s="144"/>
      <c r="G190" s="144"/>
      <c r="H190" s="144"/>
      <c r="I190" s="144"/>
      <c r="J190" s="144"/>
      <c r="K190" s="144"/>
      <c r="N190" s="144"/>
      <c r="P190" s="144"/>
      <c r="R190" s="144"/>
      <c r="S190" s="144"/>
      <c r="X190" s="144"/>
      <c r="AD190" s="144"/>
    </row>
    <row r="191" spans="1:30" x14ac:dyDescent="0.25">
      <c r="A191" s="143">
        <v>185</v>
      </c>
      <c r="B191" s="60" t="s">
        <v>244</v>
      </c>
      <c r="E191" s="144"/>
      <c r="F191" s="144"/>
      <c r="G191" s="144"/>
      <c r="H191" s="144"/>
      <c r="I191" s="144"/>
      <c r="J191" s="144"/>
      <c r="K191" s="144"/>
      <c r="N191" s="144"/>
      <c r="P191" s="144"/>
      <c r="R191" s="144"/>
      <c r="S191" s="144"/>
      <c r="X191" s="144"/>
      <c r="AD191" s="144"/>
    </row>
    <row r="192" spans="1:30" x14ac:dyDescent="0.25">
      <c r="A192" s="143">
        <v>186</v>
      </c>
      <c r="B192" s="60" t="s">
        <v>244</v>
      </c>
      <c r="E192" s="144"/>
      <c r="F192" s="144"/>
      <c r="G192" s="144"/>
      <c r="H192" s="144"/>
      <c r="I192" s="144"/>
      <c r="J192" s="144"/>
      <c r="K192" s="144"/>
      <c r="N192" s="144"/>
      <c r="P192" s="144"/>
      <c r="R192" s="144"/>
      <c r="S192" s="144"/>
      <c r="X192" s="144"/>
      <c r="AD192" s="144"/>
    </row>
    <row r="193" spans="1:30" x14ac:dyDescent="0.25">
      <c r="A193" s="143">
        <v>187</v>
      </c>
      <c r="B193" s="60" t="s">
        <v>244</v>
      </c>
      <c r="E193" s="144"/>
      <c r="F193" s="144"/>
      <c r="G193" s="144"/>
      <c r="H193" s="144"/>
      <c r="I193" s="144"/>
      <c r="J193" s="144"/>
      <c r="K193" s="144"/>
      <c r="N193" s="144"/>
      <c r="P193" s="144"/>
      <c r="R193" s="144"/>
      <c r="S193" s="144"/>
      <c r="X193" s="144"/>
      <c r="AD193" s="144"/>
    </row>
    <row r="194" spans="1:30" x14ac:dyDescent="0.25">
      <c r="A194" s="143">
        <v>188</v>
      </c>
      <c r="B194" s="60" t="s">
        <v>244</v>
      </c>
      <c r="E194" s="144"/>
      <c r="F194" s="144"/>
      <c r="G194" s="144"/>
      <c r="H194" s="144"/>
      <c r="I194" s="144"/>
      <c r="J194" s="144"/>
      <c r="K194" s="144"/>
      <c r="N194" s="144"/>
      <c r="P194" s="144"/>
      <c r="R194" s="144"/>
      <c r="S194" s="144"/>
      <c r="X194" s="144"/>
      <c r="AD194" s="144"/>
    </row>
    <row r="195" spans="1:30" x14ac:dyDescent="0.25">
      <c r="A195" s="143">
        <v>189</v>
      </c>
      <c r="B195" s="60" t="s">
        <v>244</v>
      </c>
      <c r="E195" s="144"/>
      <c r="F195" s="144"/>
      <c r="G195" s="144"/>
      <c r="H195" s="144"/>
      <c r="I195" s="144"/>
      <c r="J195" s="144"/>
      <c r="K195" s="144"/>
      <c r="N195" s="144"/>
      <c r="P195" s="144"/>
      <c r="R195" s="144"/>
      <c r="S195" s="144"/>
      <c r="X195" s="144"/>
      <c r="AD195" s="144"/>
    </row>
    <row r="196" spans="1:30" x14ac:dyDescent="0.25">
      <c r="A196" s="143">
        <v>190</v>
      </c>
      <c r="B196" s="60" t="s">
        <v>244</v>
      </c>
      <c r="E196" s="144"/>
      <c r="F196" s="144"/>
      <c r="G196" s="144"/>
      <c r="H196" s="144"/>
      <c r="I196" s="144"/>
      <c r="J196" s="144"/>
      <c r="K196" s="144"/>
      <c r="N196" s="144"/>
      <c r="P196" s="144"/>
      <c r="R196" s="144"/>
      <c r="S196" s="144"/>
      <c r="X196" s="144"/>
      <c r="AD196" s="144"/>
    </row>
    <row r="197" spans="1:30" x14ac:dyDescent="0.25">
      <c r="A197" s="143">
        <v>191</v>
      </c>
      <c r="B197" s="60" t="s">
        <v>244</v>
      </c>
      <c r="E197" s="144"/>
      <c r="F197" s="144"/>
      <c r="G197" s="144"/>
      <c r="H197" s="144"/>
      <c r="I197" s="144"/>
      <c r="J197" s="144"/>
      <c r="K197" s="144"/>
      <c r="N197" s="144"/>
      <c r="P197" s="144"/>
      <c r="R197" s="144"/>
      <c r="S197" s="144"/>
      <c r="X197" s="144"/>
      <c r="AD197" s="144"/>
    </row>
    <row r="198" spans="1:30" x14ac:dyDescent="0.25">
      <c r="A198" s="143">
        <v>192</v>
      </c>
      <c r="B198" s="60" t="s">
        <v>244</v>
      </c>
      <c r="E198" s="144"/>
      <c r="F198" s="144"/>
      <c r="G198" s="144"/>
      <c r="H198" s="144"/>
      <c r="I198" s="144"/>
      <c r="J198" s="144"/>
      <c r="K198" s="144"/>
      <c r="N198" s="144"/>
      <c r="P198" s="144"/>
      <c r="R198" s="144"/>
      <c r="S198" s="144"/>
      <c r="X198" s="144"/>
      <c r="AD198" s="144"/>
    </row>
    <row r="199" spans="1:30" x14ac:dyDescent="0.25">
      <c r="A199" s="143">
        <v>193</v>
      </c>
      <c r="B199" s="60" t="s">
        <v>244</v>
      </c>
      <c r="E199" s="144"/>
      <c r="F199" s="144"/>
      <c r="G199" s="144"/>
      <c r="H199" s="144"/>
      <c r="I199" s="144"/>
      <c r="J199" s="144"/>
      <c r="K199" s="144"/>
      <c r="N199" s="144"/>
      <c r="P199" s="144"/>
      <c r="R199" s="144"/>
      <c r="S199" s="144"/>
      <c r="X199" s="144"/>
      <c r="AD199" s="144"/>
    </row>
    <row r="200" spans="1:30" x14ac:dyDescent="0.25">
      <c r="A200" s="143">
        <v>194</v>
      </c>
      <c r="B200" s="60" t="s">
        <v>244</v>
      </c>
      <c r="E200" s="144"/>
      <c r="F200" s="144"/>
      <c r="G200" s="144"/>
      <c r="H200" s="144"/>
      <c r="I200" s="144"/>
      <c r="J200" s="144"/>
      <c r="K200" s="144"/>
      <c r="N200" s="144"/>
      <c r="P200" s="144"/>
      <c r="R200" s="144"/>
      <c r="S200" s="144"/>
      <c r="X200" s="144"/>
      <c r="AD200" s="144"/>
    </row>
    <row r="201" spans="1:30" x14ac:dyDescent="0.25">
      <c r="A201" s="143">
        <v>195</v>
      </c>
      <c r="E201" s="144"/>
      <c r="F201" s="144"/>
      <c r="G201" s="144"/>
      <c r="H201" s="144"/>
      <c r="I201" s="144"/>
      <c r="J201" s="144"/>
      <c r="K201" s="144"/>
      <c r="N201" s="144"/>
      <c r="P201" s="144"/>
      <c r="R201" s="144"/>
      <c r="S201" s="144"/>
      <c r="X201" s="144"/>
      <c r="AD201" s="144"/>
    </row>
    <row r="202" spans="1:30" x14ac:dyDescent="0.25">
      <c r="A202" s="143">
        <v>196</v>
      </c>
      <c r="E202" s="144"/>
      <c r="F202" s="144"/>
      <c r="G202" s="144"/>
      <c r="H202" s="144"/>
      <c r="I202" s="144"/>
      <c r="J202" s="144"/>
      <c r="K202" s="144"/>
      <c r="N202" s="144"/>
      <c r="P202" s="144"/>
      <c r="R202" s="144"/>
      <c r="S202" s="144"/>
      <c r="X202" s="144"/>
      <c r="AD202" s="144"/>
    </row>
  </sheetData>
  <sheetProtection sort="0" pivotTables="0"/>
  <sortState ref="C46:AH47">
    <sortCondition descending="1" ref="AF46:AF47"/>
  </sortState>
  <mergeCells count="4">
    <mergeCell ref="M4:R4"/>
    <mergeCell ref="S4:X4"/>
    <mergeCell ref="Y4:AD4"/>
    <mergeCell ref="AE4:AG4"/>
  </mergeCells>
  <conditionalFormatting sqref="D7:F7">
    <cfRule type="expression" dxfId="84" priority="9">
      <formula>"(b6=1)"</formula>
    </cfRule>
  </conditionalFormatting>
  <conditionalFormatting sqref="C5:C1048576 C1:C3">
    <cfRule type="cellIs" dxfId="83" priority="4" operator="equal">
      <formula>"S4+"</formula>
    </cfRule>
    <cfRule type="cellIs" dxfId="82" priority="5" operator="equal">
      <formula>"S3+"</formula>
    </cfRule>
    <cfRule type="cellIs" dxfId="81" priority="6" operator="equal">
      <formula>"S2"</formula>
    </cfRule>
    <cfRule type="cellIs" dxfId="80" priority="7" operator="equal">
      <formula>"S3"</formula>
    </cfRule>
    <cfRule type="cellIs" dxfId="79" priority="8" operator="equal">
      <formula>"S1"</formula>
    </cfRule>
  </conditionalFormatting>
  <conditionalFormatting sqref="I6:J134">
    <cfRule type="notContainsBlanks" dxfId="78" priority="1">
      <formula>LEN(TRIM(I6))&gt;0</formula>
    </cfRule>
  </conditionalFormatting>
  <conditionalFormatting sqref="B5:G198">
    <cfRule type="notContainsBlanks" dxfId="77" priority="3">
      <formula>LEN(TRIM(B5))&gt;0</formula>
    </cfRule>
  </conditionalFormatting>
  <conditionalFormatting sqref="H6:H203">
    <cfRule type="notContainsBlanks" dxfId="76" priority="2">
      <formula>LEN(TRIM(H6))&gt;0</formula>
    </cfRule>
  </conditionalFormatting>
  <pageMargins left="0.15748031496062992" right="0.19685039370078741" top="0.12" bottom="0.23" header="0.27" footer="0.12"/>
  <pageSetup paperSize="9" scale="53" fitToHeight="0" orientation="landscape" horizontalDpi="4294967293" verticalDpi="4294967293" r:id="rId1"/>
  <headerFooter>
    <oddFooter>&amp;L&amp;P / &amp;N&amp;C&amp;D&amp;R&amp;F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9" tint="-0.249977111117893"/>
    <pageSetUpPr fitToPage="1"/>
  </sheetPr>
  <dimension ref="A1:AL85"/>
  <sheetViews>
    <sheetView workbookViewId="0">
      <pane xSplit="7" ySplit="4" topLeftCell="H5" activePane="bottomRight" state="frozen"/>
      <selection activeCell="E4" sqref="E4:G4"/>
      <selection pane="topRight" activeCell="E4" sqref="E4:G4"/>
      <selection pane="bottomLeft" activeCell="E4" sqref="E4:G4"/>
      <selection pane="bottomRight" activeCell="H26" sqref="H26"/>
    </sheetView>
  </sheetViews>
  <sheetFormatPr baseColWidth="10" defaultRowHeight="15" x14ac:dyDescent="0.25"/>
  <cols>
    <col min="1" max="1" width="6.42578125" style="74" customWidth="1"/>
    <col min="2" max="2" width="4.5703125" customWidth="1"/>
    <col min="3" max="3" width="16.5703125" customWidth="1"/>
    <col min="4" max="4" width="10.85546875" customWidth="1"/>
    <col min="5" max="5" width="17.7109375" style="68" customWidth="1"/>
    <col min="6" max="6" width="8.42578125" style="207" customWidth="1"/>
    <col min="7" max="7" width="5" style="8" customWidth="1"/>
    <col min="8" max="8" width="12.42578125" style="74" customWidth="1"/>
    <col min="9" max="9" width="5.85546875" style="8" customWidth="1"/>
    <col min="10" max="10" width="14.7109375" style="213" customWidth="1"/>
    <col min="11" max="11" width="10.42578125" customWidth="1"/>
    <col min="12" max="12" width="1.5703125" style="105" customWidth="1"/>
    <col min="13" max="13" width="9.85546875" style="105" customWidth="1"/>
    <col min="14" max="15" width="7" style="105" hidden="1" customWidth="1"/>
    <col min="16" max="16" width="10.140625" style="105" customWidth="1"/>
    <col min="17" max="17" width="9" style="207" customWidth="1"/>
    <col min="18" max="18" width="10.85546875" customWidth="1"/>
    <col min="19" max="19" width="11.28515625" customWidth="1"/>
    <col min="20" max="20" width="9.42578125" customWidth="1"/>
    <col min="21" max="21" width="14.42578125" customWidth="1"/>
    <col min="22" max="22" width="27" style="116" hidden="1" customWidth="1"/>
    <col min="23" max="23" width="15.42578125" customWidth="1"/>
    <col min="24" max="24" width="6" customWidth="1"/>
    <col min="25" max="25" width="15.7109375" customWidth="1"/>
    <col min="26" max="26" width="5.7109375" style="8" customWidth="1"/>
    <col min="27" max="27" width="15" style="68" customWidth="1"/>
    <col min="28" max="28" width="1.85546875" customWidth="1"/>
    <col min="29" max="29" width="14.140625" customWidth="1"/>
    <col min="30" max="30" width="14.28515625" customWidth="1"/>
    <col min="32" max="32" width="11.42578125" style="26"/>
    <col min="34" max="34" width="11.42578125" style="26"/>
    <col min="36" max="36" width="11.42578125" style="26"/>
    <col min="38" max="38" width="10.7109375" style="26" customWidth="1"/>
  </cols>
  <sheetData>
    <row r="1" spans="1:38" x14ac:dyDescent="0.25">
      <c r="S1" t="s">
        <v>75</v>
      </c>
      <c r="T1" s="102">
        <f ca="1">AVERAGE(T5:T88)</f>
        <v>39.081083788250616</v>
      </c>
      <c r="AF1" s="28">
        <f>SUM(AF5:AF88)</f>
        <v>436</v>
      </c>
      <c r="AG1" s="203"/>
      <c r="AH1" s="28">
        <f>SUM(AH5:AH88)</f>
        <v>0</v>
      </c>
      <c r="AJ1" s="28">
        <f>SUM(AJ5:AJ88)</f>
        <v>0</v>
      </c>
      <c r="AK1" s="210" t="s">
        <v>250</v>
      </c>
      <c r="AL1" s="211">
        <f>SUM(AF1:AJ1)</f>
        <v>436</v>
      </c>
    </row>
    <row r="2" spans="1:38" x14ac:dyDescent="0.25">
      <c r="C2" s="9" t="s">
        <v>285</v>
      </c>
      <c r="I2" s="118"/>
      <c r="J2" s="214"/>
      <c r="K2" s="191"/>
      <c r="L2" s="192"/>
      <c r="M2" s="193"/>
      <c r="N2" s="193"/>
      <c r="O2" s="194"/>
      <c r="P2" s="118"/>
      <c r="Q2" s="118"/>
      <c r="X2" s="115"/>
      <c r="Y2" t="s">
        <v>76</v>
      </c>
      <c r="AF2" s="209" t="s">
        <v>251</v>
      </c>
      <c r="AG2" s="204"/>
      <c r="AH2" s="209" t="s">
        <v>243</v>
      </c>
      <c r="AI2" s="208"/>
      <c r="AJ2" s="209" t="s">
        <v>252</v>
      </c>
    </row>
    <row r="4" spans="1:38" ht="23.25" x14ac:dyDescent="0.25">
      <c r="A4" s="82" t="s">
        <v>68</v>
      </c>
      <c r="B4" s="58" t="s">
        <v>0</v>
      </c>
      <c r="C4" s="56" t="s">
        <v>1</v>
      </c>
      <c r="D4" s="56" t="s">
        <v>2</v>
      </c>
      <c r="E4" s="125" t="s">
        <v>115</v>
      </c>
      <c r="F4" s="125" t="s">
        <v>4</v>
      </c>
      <c r="G4" s="59" t="s">
        <v>51</v>
      </c>
      <c r="H4" s="219" t="s">
        <v>113</v>
      </c>
      <c r="I4" s="10" t="s">
        <v>114</v>
      </c>
      <c r="J4" s="215" t="s">
        <v>90</v>
      </c>
      <c r="K4" s="56" t="s">
        <v>5</v>
      </c>
      <c r="L4" s="56" t="s">
        <v>6</v>
      </c>
      <c r="M4" s="56" t="s">
        <v>7</v>
      </c>
      <c r="N4" s="56" t="s">
        <v>8</v>
      </c>
      <c r="O4" s="56" t="s">
        <v>23</v>
      </c>
      <c r="P4" s="57" t="s">
        <v>3</v>
      </c>
      <c r="Q4" s="220" t="s">
        <v>282</v>
      </c>
      <c r="R4" s="10" t="s">
        <v>17</v>
      </c>
      <c r="S4" s="17" t="s">
        <v>10</v>
      </c>
      <c r="T4" s="10" t="s">
        <v>11</v>
      </c>
      <c r="U4" s="10" t="s">
        <v>12</v>
      </c>
      <c r="V4" s="117" t="s">
        <v>18</v>
      </c>
      <c r="W4" s="10" t="s">
        <v>13</v>
      </c>
      <c r="X4" s="10" t="s">
        <v>14</v>
      </c>
      <c r="Y4" s="10" t="s">
        <v>15</v>
      </c>
      <c r="Z4" s="10" t="s">
        <v>66</v>
      </c>
      <c r="AA4" s="71" t="s">
        <v>16</v>
      </c>
      <c r="AB4" s="66" t="s">
        <v>34</v>
      </c>
      <c r="AC4" s="23" t="s">
        <v>40</v>
      </c>
      <c r="AD4" s="23" t="s">
        <v>41</v>
      </c>
      <c r="AE4" s="24" t="s">
        <v>43</v>
      </c>
      <c r="AF4" s="27" t="s">
        <v>44</v>
      </c>
      <c r="AG4" s="24" t="s">
        <v>42</v>
      </c>
      <c r="AH4" s="27" t="s">
        <v>77</v>
      </c>
      <c r="AI4" s="25" t="s">
        <v>91</v>
      </c>
      <c r="AJ4" s="81" t="s">
        <v>45</v>
      </c>
      <c r="AK4" s="25" t="s">
        <v>42</v>
      </c>
      <c r="AL4" s="27" t="s">
        <v>78</v>
      </c>
    </row>
    <row r="5" spans="1:38" ht="14.25" customHeight="1" x14ac:dyDescent="0.25">
      <c r="A5" s="83" t="s">
        <v>286</v>
      </c>
      <c r="B5" s="32">
        <v>1</v>
      </c>
      <c r="C5" s="33" t="s">
        <v>287</v>
      </c>
      <c r="D5" s="33" t="s">
        <v>288</v>
      </c>
      <c r="E5" s="198" t="s">
        <v>180</v>
      </c>
      <c r="F5" s="32" t="s">
        <v>88</v>
      </c>
      <c r="G5" s="32" t="s">
        <v>52</v>
      </c>
      <c r="H5" s="217" t="s">
        <v>120</v>
      </c>
      <c r="I5" s="32" t="s">
        <v>185</v>
      </c>
      <c r="J5" s="212">
        <v>283644</v>
      </c>
      <c r="K5" s="33" t="s">
        <v>61</v>
      </c>
      <c r="L5" s="32"/>
      <c r="M5" s="32">
        <v>250</v>
      </c>
      <c r="N5" s="32"/>
      <c r="O5" s="32"/>
      <c r="P5" s="32" t="s">
        <v>129</v>
      </c>
      <c r="Q5" s="32"/>
      <c r="R5" s="33" t="s">
        <v>289</v>
      </c>
      <c r="S5" s="34">
        <v>29654</v>
      </c>
      <c r="T5" s="35">
        <f t="shared" ref="T5:T31" ca="1" si="0">(TODAY()-S5)/365.25</f>
        <v>36.525667351129364</v>
      </c>
      <c r="U5" s="36">
        <v>674644945</v>
      </c>
      <c r="V5" s="37"/>
      <c r="W5" s="38" t="s">
        <v>290</v>
      </c>
      <c r="X5" s="62">
        <v>84110</v>
      </c>
      <c r="Y5" s="38" t="s">
        <v>291</v>
      </c>
      <c r="Z5" s="69" t="s">
        <v>24</v>
      </c>
      <c r="AA5" s="72">
        <v>970377200299</v>
      </c>
      <c r="AB5" s="39"/>
      <c r="AC5" s="33" t="s">
        <v>47</v>
      </c>
      <c r="AD5" s="33" t="s">
        <v>292</v>
      </c>
      <c r="AE5" s="33">
        <v>7600374</v>
      </c>
      <c r="AF5" s="221">
        <v>28</v>
      </c>
      <c r="AG5" s="33"/>
      <c r="AH5" s="33"/>
      <c r="AI5" s="33"/>
      <c r="AJ5" s="33"/>
      <c r="AK5" s="33"/>
      <c r="AL5" s="33"/>
    </row>
    <row r="6" spans="1:38" ht="14.25" customHeight="1" x14ac:dyDescent="0.25">
      <c r="A6" s="84" t="s">
        <v>286</v>
      </c>
      <c r="B6" s="1">
        <v>2</v>
      </c>
      <c r="C6" s="2" t="s">
        <v>224</v>
      </c>
      <c r="D6" s="2" t="s">
        <v>225</v>
      </c>
      <c r="E6" s="199" t="s">
        <v>177</v>
      </c>
      <c r="F6" s="1" t="s">
        <v>87</v>
      </c>
      <c r="G6" s="1" t="s">
        <v>52</v>
      </c>
      <c r="H6" s="218" t="s">
        <v>120</v>
      </c>
      <c r="I6" s="1" t="s">
        <v>185</v>
      </c>
      <c r="J6" s="216">
        <v>188461</v>
      </c>
      <c r="K6" s="2" t="s">
        <v>142</v>
      </c>
      <c r="L6" s="1"/>
      <c r="M6" s="1">
        <v>250</v>
      </c>
      <c r="N6" s="1"/>
      <c r="O6" s="1"/>
      <c r="P6" s="1" t="s">
        <v>129</v>
      </c>
      <c r="Q6" s="1"/>
      <c r="R6" s="2" t="s">
        <v>275</v>
      </c>
      <c r="S6" s="3">
        <v>34811</v>
      </c>
      <c r="T6" s="5">
        <f t="shared" ca="1" si="0"/>
        <v>22.406570841889117</v>
      </c>
      <c r="U6" s="4">
        <v>678324482</v>
      </c>
      <c r="V6" s="7"/>
      <c r="W6" s="6" t="s">
        <v>276</v>
      </c>
      <c r="X6" s="61">
        <v>38650</v>
      </c>
      <c r="Y6" s="6" t="s">
        <v>277</v>
      </c>
      <c r="Z6" s="70" t="s">
        <v>24</v>
      </c>
      <c r="AA6" s="73" t="s">
        <v>278</v>
      </c>
      <c r="AC6" s="2" t="s">
        <v>50</v>
      </c>
      <c r="AD6" s="2" t="s">
        <v>242</v>
      </c>
      <c r="AE6" s="2">
        <v>166751039</v>
      </c>
      <c r="AF6" s="28">
        <v>28</v>
      </c>
      <c r="AG6" s="2"/>
      <c r="AH6" s="2"/>
      <c r="AI6" s="2"/>
      <c r="AJ6" s="2"/>
      <c r="AK6" s="2"/>
      <c r="AL6" s="2"/>
    </row>
    <row r="7" spans="1:38" ht="14.25" customHeight="1" x14ac:dyDescent="0.25">
      <c r="A7" s="83" t="s">
        <v>286</v>
      </c>
      <c r="B7" s="32">
        <v>3</v>
      </c>
      <c r="C7" s="33" t="s">
        <v>186</v>
      </c>
      <c r="D7" s="33" t="s">
        <v>56</v>
      </c>
      <c r="E7" s="198" t="s">
        <v>177</v>
      </c>
      <c r="F7" s="32" t="s">
        <v>86</v>
      </c>
      <c r="G7" s="32" t="s">
        <v>52</v>
      </c>
      <c r="H7" s="217" t="s">
        <v>120</v>
      </c>
      <c r="I7" s="32" t="s">
        <v>185</v>
      </c>
      <c r="J7" s="212">
        <v>22952</v>
      </c>
      <c r="K7" s="33" t="s">
        <v>142</v>
      </c>
      <c r="L7" s="32"/>
      <c r="M7" s="32">
        <v>300</v>
      </c>
      <c r="N7" s="32"/>
      <c r="O7" s="32"/>
      <c r="P7" s="32" t="s">
        <v>129</v>
      </c>
      <c r="Q7" s="32"/>
      <c r="R7" s="33" t="s">
        <v>293</v>
      </c>
      <c r="S7" s="34">
        <v>23597</v>
      </c>
      <c r="T7" s="35">
        <f t="shared" ca="1" si="0"/>
        <v>53.108829568788501</v>
      </c>
      <c r="U7" s="36">
        <v>661739569</v>
      </c>
      <c r="V7" s="37" t="s">
        <v>65</v>
      </c>
      <c r="W7" s="38" t="s">
        <v>187</v>
      </c>
      <c r="X7" s="62">
        <v>38760</v>
      </c>
      <c r="Y7" s="38" t="s">
        <v>188</v>
      </c>
      <c r="Z7" s="69" t="s">
        <v>24</v>
      </c>
      <c r="AA7" s="72">
        <v>800738110684</v>
      </c>
      <c r="AB7" s="39"/>
      <c r="AC7" s="33" t="s">
        <v>50</v>
      </c>
      <c r="AD7" s="33" t="s">
        <v>242</v>
      </c>
      <c r="AE7" s="33">
        <v>166751040</v>
      </c>
      <c r="AF7" s="221">
        <v>28</v>
      </c>
      <c r="AG7" s="33"/>
      <c r="AH7" s="33"/>
      <c r="AI7" s="33"/>
      <c r="AJ7" s="33"/>
      <c r="AK7" s="33"/>
      <c r="AL7" s="33"/>
    </row>
    <row r="8" spans="1:38" ht="14.25" customHeight="1" x14ac:dyDescent="0.25">
      <c r="A8" s="84" t="s">
        <v>286</v>
      </c>
      <c r="B8" s="1">
        <v>4</v>
      </c>
      <c r="C8" s="2" t="s">
        <v>294</v>
      </c>
      <c r="D8" s="2" t="s">
        <v>295</v>
      </c>
      <c r="E8" s="199" t="s">
        <v>296</v>
      </c>
      <c r="F8" s="1" t="s">
        <v>87</v>
      </c>
      <c r="G8" s="1" t="s">
        <v>52</v>
      </c>
      <c r="H8" s="218" t="s">
        <v>269</v>
      </c>
      <c r="I8" s="1" t="s">
        <v>118</v>
      </c>
      <c r="J8" s="216">
        <v>306675</v>
      </c>
      <c r="K8" s="2" t="s">
        <v>61</v>
      </c>
      <c r="L8" s="1"/>
      <c r="M8" s="1">
        <v>250</v>
      </c>
      <c r="N8" s="1"/>
      <c r="O8" s="1"/>
      <c r="P8" s="1" t="s">
        <v>129</v>
      </c>
      <c r="Q8" s="1"/>
      <c r="R8" s="2"/>
      <c r="S8" s="3">
        <v>36397</v>
      </c>
      <c r="T8" s="5">
        <f t="shared" ca="1" si="0"/>
        <v>18.064339493497606</v>
      </c>
      <c r="U8" s="4">
        <v>663746593</v>
      </c>
      <c r="V8" s="7"/>
      <c r="W8" s="6" t="s">
        <v>297</v>
      </c>
      <c r="X8" s="61">
        <v>63480</v>
      </c>
      <c r="Y8" s="6" t="s">
        <v>298</v>
      </c>
      <c r="Z8" s="70" t="s">
        <v>24</v>
      </c>
      <c r="AA8" s="73" t="s">
        <v>299</v>
      </c>
      <c r="AC8" s="2" t="s">
        <v>300</v>
      </c>
      <c r="AD8" s="2" t="s">
        <v>301</v>
      </c>
      <c r="AE8" s="2">
        <v>1260</v>
      </c>
      <c r="AF8" s="28">
        <v>28</v>
      </c>
      <c r="AG8" s="2"/>
      <c r="AH8" s="2"/>
      <c r="AI8" s="2"/>
      <c r="AJ8" s="2"/>
      <c r="AK8" s="2"/>
      <c r="AL8" s="2"/>
    </row>
    <row r="9" spans="1:38" ht="14.25" customHeight="1" x14ac:dyDescent="0.25">
      <c r="A9" s="83" t="s">
        <v>303</v>
      </c>
      <c r="B9" s="32">
        <v>5</v>
      </c>
      <c r="C9" s="33" t="s">
        <v>304</v>
      </c>
      <c r="D9" s="33" t="s">
        <v>305</v>
      </c>
      <c r="E9" s="198" t="s">
        <v>306</v>
      </c>
      <c r="F9" s="32" t="s">
        <v>86</v>
      </c>
      <c r="G9" s="32" t="s">
        <v>52</v>
      </c>
      <c r="H9" s="217" t="s">
        <v>308</v>
      </c>
      <c r="I9" s="32" t="s">
        <v>118</v>
      </c>
      <c r="J9" s="212">
        <v>0</v>
      </c>
      <c r="K9" s="33" t="s">
        <v>61</v>
      </c>
      <c r="L9" s="32"/>
      <c r="M9" s="32">
        <v>0</v>
      </c>
      <c r="N9" s="32"/>
      <c r="O9" s="32"/>
      <c r="P9" s="32" t="s">
        <v>129</v>
      </c>
      <c r="Q9" s="32"/>
      <c r="R9" s="33" t="s">
        <v>309</v>
      </c>
      <c r="S9" s="34">
        <v>32783</v>
      </c>
      <c r="T9" s="35">
        <f t="shared" ca="1" si="0"/>
        <v>27.958932238193018</v>
      </c>
      <c r="U9" s="36">
        <v>606630919</v>
      </c>
      <c r="V9" s="37"/>
      <c r="W9" s="38" t="s">
        <v>310</v>
      </c>
      <c r="X9" s="62">
        <v>63520</v>
      </c>
      <c r="Y9" s="38" t="s">
        <v>311</v>
      </c>
      <c r="Z9" s="69" t="s">
        <v>24</v>
      </c>
      <c r="AA9" s="72" t="s">
        <v>312</v>
      </c>
      <c r="AB9" s="39"/>
      <c r="AC9" s="33"/>
      <c r="AD9" s="33"/>
      <c r="AE9" s="33"/>
      <c r="AF9" s="221"/>
      <c r="AG9" s="33"/>
      <c r="AH9" s="33"/>
      <c r="AI9" s="33"/>
      <c r="AJ9" s="33"/>
      <c r="AK9" s="33"/>
      <c r="AL9" s="33"/>
    </row>
    <row r="10" spans="1:38" ht="14.25" customHeight="1" x14ac:dyDescent="0.25">
      <c r="A10" s="84" t="s">
        <v>286</v>
      </c>
      <c r="B10" s="1">
        <v>6</v>
      </c>
      <c r="C10" s="2" t="s">
        <v>209</v>
      </c>
      <c r="D10" s="2" t="s">
        <v>212</v>
      </c>
      <c r="E10" s="199" t="s">
        <v>211</v>
      </c>
      <c r="F10" s="1" t="s">
        <v>86</v>
      </c>
      <c r="G10" s="1" t="s">
        <v>52</v>
      </c>
      <c r="H10" s="218" t="s">
        <v>120</v>
      </c>
      <c r="I10" s="1" t="s">
        <v>118</v>
      </c>
      <c r="J10" s="216">
        <v>307415</v>
      </c>
      <c r="K10" s="2" t="s">
        <v>169</v>
      </c>
      <c r="L10" s="1"/>
      <c r="M10" s="1">
        <v>290</v>
      </c>
      <c r="N10" s="1"/>
      <c r="O10" s="1"/>
      <c r="P10" s="1" t="s">
        <v>129</v>
      </c>
      <c r="Q10" s="1"/>
      <c r="R10" s="2" t="s">
        <v>261</v>
      </c>
      <c r="S10" s="3">
        <v>31033</v>
      </c>
      <c r="T10" s="5">
        <f t="shared" ca="1" si="0"/>
        <v>32.750171115674199</v>
      </c>
      <c r="U10" s="4">
        <v>631387823</v>
      </c>
      <c r="V10" s="7"/>
      <c r="W10" s="6" t="s">
        <v>262</v>
      </c>
      <c r="X10" s="61">
        <v>7160</v>
      </c>
      <c r="Y10" s="6" t="s">
        <v>263</v>
      </c>
      <c r="Z10" s="70" t="s">
        <v>24</v>
      </c>
      <c r="AA10" s="73">
        <v>10107200063</v>
      </c>
      <c r="AC10" s="2" t="s">
        <v>47</v>
      </c>
      <c r="AD10" s="2" t="s">
        <v>239</v>
      </c>
      <c r="AE10" s="2">
        <v>1970001</v>
      </c>
      <c r="AF10" s="28">
        <v>28</v>
      </c>
      <c r="AG10" s="2"/>
      <c r="AH10" s="2"/>
      <c r="AI10" s="2"/>
      <c r="AJ10" s="2"/>
      <c r="AK10" s="2"/>
      <c r="AL10" s="2"/>
    </row>
    <row r="11" spans="1:38" ht="14.25" customHeight="1" x14ac:dyDescent="0.25">
      <c r="A11" s="83" t="s">
        <v>313</v>
      </c>
      <c r="B11" s="32">
        <v>7</v>
      </c>
      <c r="C11" s="33" t="s">
        <v>314</v>
      </c>
      <c r="D11" s="33" t="s">
        <v>223</v>
      </c>
      <c r="E11" s="198" t="s">
        <v>315</v>
      </c>
      <c r="F11" s="32" t="s">
        <v>88</v>
      </c>
      <c r="G11" s="32" t="s">
        <v>52</v>
      </c>
      <c r="H11" s="217" t="s">
        <v>120</v>
      </c>
      <c r="I11" s="32" t="s">
        <v>119</v>
      </c>
      <c r="J11" s="212">
        <v>307238</v>
      </c>
      <c r="K11" s="33" t="s">
        <v>61</v>
      </c>
      <c r="L11" s="32"/>
      <c r="M11" s="32">
        <v>125</v>
      </c>
      <c r="N11" s="32"/>
      <c r="O11" s="32"/>
      <c r="P11" s="32" t="s">
        <v>201</v>
      </c>
      <c r="Q11" s="32"/>
      <c r="R11" s="33" t="s">
        <v>316</v>
      </c>
      <c r="S11" s="34">
        <v>38859</v>
      </c>
      <c r="T11" s="35">
        <f t="shared" ca="1" si="0"/>
        <v>11.323750855578371</v>
      </c>
      <c r="U11" s="36">
        <v>637467127</v>
      </c>
      <c r="V11" s="37"/>
      <c r="W11" s="38" t="s">
        <v>317</v>
      </c>
      <c r="X11" s="62">
        <v>38460</v>
      </c>
      <c r="Y11" s="38" t="s">
        <v>318</v>
      </c>
      <c r="Z11" s="69" t="s">
        <v>24</v>
      </c>
      <c r="AA11" s="72" t="s">
        <v>319</v>
      </c>
      <c r="AB11" s="39"/>
      <c r="AC11" s="33" t="s">
        <v>230</v>
      </c>
      <c r="AD11" s="33" t="s">
        <v>320</v>
      </c>
      <c r="AE11" s="33">
        <v>2962586</v>
      </c>
      <c r="AF11" s="221">
        <v>22</v>
      </c>
      <c r="AG11" s="33"/>
      <c r="AH11" s="33"/>
      <c r="AI11" s="33"/>
      <c r="AJ11" s="33"/>
      <c r="AK11" s="33"/>
      <c r="AL11" s="33"/>
    </row>
    <row r="12" spans="1:38" ht="14.25" customHeight="1" x14ac:dyDescent="0.25">
      <c r="A12" s="84" t="s">
        <v>286</v>
      </c>
      <c r="B12" s="1">
        <v>8</v>
      </c>
      <c r="C12" s="2" t="s">
        <v>321</v>
      </c>
      <c r="D12" s="2" t="s">
        <v>135</v>
      </c>
      <c r="E12" s="199" t="s">
        <v>322</v>
      </c>
      <c r="F12" s="1" t="s">
        <v>86</v>
      </c>
      <c r="G12" s="1" t="s">
        <v>52</v>
      </c>
      <c r="H12" s="218" t="s">
        <v>269</v>
      </c>
      <c r="I12" s="1" t="s">
        <v>185</v>
      </c>
      <c r="J12" s="216">
        <v>38681</v>
      </c>
      <c r="K12" s="2" t="s">
        <v>159</v>
      </c>
      <c r="L12" s="1"/>
      <c r="M12" s="1">
        <v>250</v>
      </c>
      <c r="N12" s="1"/>
      <c r="O12" s="1"/>
      <c r="P12" s="1" t="s">
        <v>129</v>
      </c>
      <c r="Q12" s="1"/>
      <c r="R12" s="2" t="s">
        <v>323</v>
      </c>
      <c r="S12" s="3">
        <v>26100</v>
      </c>
      <c r="T12" s="5">
        <f t="shared" ca="1" si="0"/>
        <v>46.255989048596852</v>
      </c>
      <c r="U12" s="4">
        <v>699013579</v>
      </c>
      <c r="V12" s="7"/>
      <c r="W12" s="6" t="s">
        <v>324</v>
      </c>
      <c r="X12" s="61">
        <v>63200</v>
      </c>
      <c r="Y12" s="6" t="s">
        <v>325</v>
      </c>
      <c r="Z12" s="70" t="s">
        <v>24</v>
      </c>
      <c r="AA12" s="73" t="s">
        <v>326</v>
      </c>
      <c r="AC12" s="2" t="s">
        <v>55</v>
      </c>
      <c r="AD12" s="2" t="s">
        <v>327</v>
      </c>
      <c r="AE12" s="2">
        <v>5279358</v>
      </c>
      <c r="AF12" s="28">
        <v>28</v>
      </c>
      <c r="AG12" s="2"/>
      <c r="AH12" s="2"/>
      <c r="AI12" s="2"/>
      <c r="AJ12" s="2"/>
      <c r="AK12" s="2"/>
      <c r="AL12" s="2"/>
    </row>
    <row r="13" spans="1:38" ht="14.25" customHeight="1" x14ac:dyDescent="0.25">
      <c r="A13" s="83" t="s">
        <v>286</v>
      </c>
      <c r="B13" s="32">
        <v>9</v>
      </c>
      <c r="C13" s="33" t="s">
        <v>328</v>
      </c>
      <c r="D13" s="33" t="s">
        <v>329</v>
      </c>
      <c r="E13" s="198" t="s">
        <v>330</v>
      </c>
      <c r="F13" s="32" t="s">
        <v>88</v>
      </c>
      <c r="G13" s="32" t="s">
        <v>52</v>
      </c>
      <c r="H13" s="217" t="s">
        <v>269</v>
      </c>
      <c r="I13" s="32"/>
      <c r="J13" s="212" t="s">
        <v>331</v>
      </c>
      <c r="K13" s="33" t="s">
        <v>61</v>
      </c>
      <c r="L13" s="32"/>
      <c r="M13" s="32">
        <v>125</v>
      </c>
      <c r="N13" s="32"/>
      <c r="O13" s="32"/>
      <c r="P13" s="32" t="s">
        <v>129</v>
      </c>
      <c r="Q13" s="32"/>
      <c r="R13" s="33" t="s">
        <v>332</v>
      </c>
      <c r="S13" s="34">
        <v>27086</v>
      </c>
      <c r="T13" s="35">
        <f t="shared" ca="1" si="0"/>
        <v>43.5564681724846</v>
      </c>
      <c r="U13" s="36">
        <v>663633260</v>
      </c>
      <c r="V13" s="37"/>
      <c r="W13" s="38" t="s">
        <v>333</v>
      </c>
      <c r="X13" s="62">
        <v>63290</v>
      </c>
      <c r="Y13" s="38" t="s">
        <v>334</v>
      </c>
      <c r="Z13" s="69" t="s">
        <v>24</v>
      </c>
      <c r="AA13" s="72">
        <v>920363210034</v>
      </c>
      <c r="AB13" s="39"/>
      <c r="AC13" s="33" t="s">
        <v>230</v>
      </c>
      <c r="AD13" s="33" t="s">
        <v>335</v>
      </c>
      <c r="AE13" s="33">
        <v>3758106</v>
      </c>
      <c r="AF13" s="221">
        <v>28</v>
      </c>
      <c r="AG13" s="33"/>
      <c r="AH13" s="33"/>
      <c r="AI13" s="33"/>
      <c r="AJ13" s="33"/>
      <c r="AK13" s="33"/>
      <c r="AL13" s="33"/>
    </row>
    <row r="14" spans="1:38" ht="14.25" customHeight="1" x14ac:dyDescent="0.25">
      <c r="A14" s="84" t="s">
        <v>286</v>
      </c>
      <c r="B14" s="1">
        <v>10</v>
      </c>
      <c r="C14" s="2" t="s">
        <v>336</v>
      </c>
      <c r="D14" s="2" t="s">
        <v>337</v>
      </c>
      <c r="E14" s="199" t="s">
        <v>338</v>
      </c>
      <c r="F14" s="1" t="s">
        <v>86</v>
      </c>
      <c r="G14" s="1" t="s">
        <v>52</v>
      </c>
      <c r="H14" s="218" t="s">
        <v>269</v>
      </c>
      <c r="I14" s="1" t="s">
        <v>118</v>
      </c>
      <c r="J14" s="216">
        <v>181692</v>
      </c>
      <c r="K14" s="2" t="s">
        <v>339</v>
      </c>
      <c r="L14" s="1"/>
      <c r="M14" s="1">
        <v>250</v>
      </c>
      <c r="N14" s="1"/>
      <c r="O14" s="1"/>
      <c r="P14" s="1" t="s">
        <v>162</v>
      </c>
      <c r="Q14" s="1"/>
      <c r="R14" s="2" t="s">
        <v>340</v>
      </c>
      <c r="S14" s="3">
        <v>36570</v>
      </c>
      <c r="T14" s="5">
        <f t="shared" ca="1" si="0"/>
        <v>17.590691307323752</v>
      </c>
      <c r="U14" s="4">
        <v>662944008</v>
      </c>
      <c r="V14" s="7"/>
      <c r="W14" s="6" t="s">
        <v>341</v>
      </c>
      <c r="X14" s="61">
        <v>3380</v>
      </c>
      <c r="Y14" s="6" t="s">
        <v>342</v>
      </c>
      <c r="Z14" s="70" t="s">
        <v>24</v>
      </c>
      <c r="AA14" s="73" t="s">
        <v>343</v>
      </c>
      <c r="AC14" s="2" t="s">
        <v>300</v>
      </c>
      <c r="AD14" s="2" t="s">
        <v>344</v>
      </c>
      <c r="AE14" s="2">
        <v>555717</v>
      </c>
      <c r="AF14" s="28">
        <v>22</v>
      </c>
      <c r="AG14" s="2"/>
      <c r="AH14" s="2"/>
      <c r="AI14" s="2"/>
      <c r="AJ14" s="2"/>
      <c r="AK14" s="2"/>
      <c r="AL14" s="2"/>
    </row>
    <row r="15" spans="1:38" ht="14.25" customHeight="1" x14ac:dyDescent="0.25">
      <c r="A15" s="83" t="s">
        <v>286</v>
      </c>
      <c r="B15" s="32">
        <v>11</v>
      </c>
      <c r="C15" s="33" t="s">
        <v>179</v>
      </c>
      <c r="D15" s="33" t="s">
        <v>53</v>
      </c>
      <c r="E15" s="198" t="s">
        <v>180</v>
      </c>
      <c r="F15" s="32" t="s">
        <v>87</v>
      </c>
      <c r="G15" s="32" t="s">
        <v>52</v>
      </c>
      <c r="H15" s="217" t="s">
        <v>120</v>
      </c>
      <c r="I15" s="32" t="s">
        <v>118</v>
      </c>
      <c r="J15" s="212">
        <v>4100</v>
      </c>
      <c r="K15" s="33" t="s">
        <v>54</v>
      </c>
      <c r="L15" s="32"/>
      <c r="M15" s="32">
        <v>260</v>
      </c>
      <c r="N15" s="32"/>
      <c r="O15" s="32"/>
      <c r="P15" s="32" t="s">
        <v>129</v>
      </c>
      <c r="Q15" s="32"/>
      <c r="R15" s="33" t="s">
        <v>181</v>
      </c>
      <c r="S15" s="34">
        <v>19012</v>
      </c>
      <c r="T15" s="35">
        <f t="shared" ca="1" si="0"/>
        <v>65.661875427789184</v>
      </c>
      <c r="U15" s="36">
        <v>674109248</v>
      </c>
      <c r="V15" s="37" t="s">
        <v>57</v>
      </c>
      <c r="W15" s="38" t="s">
        <v>182</v>
      </c>
      <c r="X15" s="62">
        <v>26110</v>
      </c>
      <c r="Y15" s="38" t="s">
        <v>183</v>
      </c>
      <c r="Z15" s="69" t="s">
        <v>24</v>
      </c>
      <c r="AA15" s="72">
        <v>124682</v>
      </c>
      <c r="AB15" s="39"/>
      <c r="AC15" s="33" t="s">
        <v>55</v>
      </c>
      <c r="AD15" s="33" t="s">
        <v>184</v>
      </c>
      <c r="AE15" s="33">
        <v>2498492</v>
      </c>
      <c r="AF15" s="221">
        <v>28</v>
      </c>
      <c r="AG15" s="33"/>
      <c r="AH15" s="33"/>
      <c r="AI15" s="33"/>
      <c r="AJ15" s="33"/>
      <c r="AK15" s="33"/>
      <c r="AL15" s="33"/>
    </row>
    <row r="16" spans="1:38" ht="14.25" customHeight="1" x14ac:dyDescent="0.25">
      <c r="A16" s="84" t="s">
        <v>286</v>
      </c>
      <c r="B16" s="1">
        <v>12</v>
      </c>
      <c r="C16" s="2" t="s">
        <v>345</v>
      </c>
      <c r="D16" s="2" t="s">
        <v>210</v>
      </c>
      <c r="E16" s="199" t="s">
        <v>346</v>
      </c>
      <c r="F16" s="1" t="s">
        <v>89</v>
      </c>
      <c r="G16" s="1" t="s">
        <v>52</v>
      </c>
      <c r="H16" s="218" t="s">
        <v>269</v>
      </c>
      <c r="I16" s="1" t="s">
        <v>118</v>
      </c>
      <c r="J16" s="216">
        <v>73237</v>
      </c>
      <c r="K16" s="2" t="s">
        <v>142</v>
      </c>
      <c r="L16" s="1"/>
      <c r="M16" s="1">
        <v>250</v>
      </c>
      <c r="N16" s="1"/>
      <c r="O16" s="1"/>
      <c r="P16" s="1" t="s">
        <v>129</v>
      </c>
      <c r="Q16" s="1"/>
      <c r="R16" s="2" t="s">
        <v>347</v>
      </c>
      <c r="S16" s="3">
        <v>24546</v>
      </c>
      <c r="T16" s="5">
        <f t="shared" ca="1" si="0"/>
        <v>50.510609171800134</v>
      </c>
      <c r="U16" s="4">
        <v>621358950</v>
      </c>
      <c r="V16" s="7"/>
      <c r="W16" s="6" t="s">
        <v>348</v>
      </c>
      <c r="X16" s="61">
        <v>63960</v>
      </c>
      <c r="Y16" s="6" t="s">
        <v>349</v>
      </c>
      <c r="Z16" s="70" t="s">
        <v>24</v>
      </c>
      <c r="AA16" s="73">
        <v>830163211060</v>
      </c>
      <c r="AC16" s="2" t="s">
        <v>230</v>
      </c>
      <c r="AD16" s="2" t="s">
        <v>350</v>
      </c>
      <c r="AE16" s="2">
        <v>9504793</v>
      </c>
      <c r="AF16" s="28">
        <v>28</v>
      </c>
      <c r="AG16" s="2"/>
      <c r="AH16" s="2"/>
      <c r="AI16" s="2"/>
      <c r="AJ16" s="2"/>
      <c r="AK16" s="2"/>
      <c r="AL16" s="2"/>
    </row>
    <row r="17" spans="1:38" ht="14.25" customHeight="1" x14ac:dyDescent="0.25">
      <c r="A17" s="83" t="s">
        <v>286</v>
      </c>
      <c r="B17" s="32">
        <v>13</v>
      </c>
      <c r="C17" s="33" t="s">
        <v>351</v>
      </c>
      <c r="D17" s="33" t="s">
        <v>352</v>
      </c>
      <c r="E17" s="198" t="s">
        <v>353</v>
      </c>
      <c r="F17" s="32" t="s">
        <v>88</v>
      </c>
      <c r="G17" s="32" t="s">
        <v>52</v>
      </c>
      <c r="H17" s="217" t="s">
        <v>120</v>
      </c>
      <c r="I17" s="32" t="s">
        <v>185</v>
      </c>
      <c r="J17" s="212">
        <v>46310</v>
      </c>
      <c r="K17" s="33" t="s">
        <v>169</v>
      </c>
      <c r="L17" s="32"/>
      <c r="M17" s="32">
        <v>125</v>
      </c>
      <c r="N17" s="32"/>
      <c r="O17" s="32"/>
      <c r="P17" s="32" t="s">
        <v>129</v>
      </c>
      <c r="Q17" s="32"/>
      <c r="R17" s="33" t="s">
        <v>354</v>
      </c>
      <c r="S17" s="34">
        <v>25944</v>
      </c>
      <c r="T17" s="35">
        <f t="shared" ca="1" si="0"/>
        <v>46.683093771389458</v>
      </c>
      <c r="U17" s="36">
        <v>770452872</v>
      </c>
      <c r="V17" s="37"/>
      <c r="W17" s="38" t="s">
        <v>355</v>
      </c>
      <c r="X17" s="62">
        <v>26400</v>
      </c>
      <c r="Y17" s="38" t="s">
        <v>356</v>
      </c>
      <c r="Z17" s="69" t="s">
        <v>24</v>
      </c>
      <c r="AA17" s="72">
        <v>89092611036</v>
      </c>
      <c r="AB17" s="39"/>
      <c r="AC17" s="33" t="s">
        <v>230</v>
      </c>
      <c r="AD17" s="33" t="s">
        <v>357</v>
      </c>
      <c r="AE17" s="33">
        <v>1354811</v>
      </c>
      <c r="AF17" s="221">
        <v>28</v>
      </c>
      <c r="AG17" s="33"/>
      <c r="AH17" s="33"/>
      <c r="AI17" s="33"/>
      <c r="AJ17" s="33"/>
      <c r="AK17" s="33"/>
      <c r="AL17" s="33"/>
    </row>
    <row r="18" spans="1:38" ht="14.25" customHeight="1" x14ac:dyDescent="0.25">
      <c r="A18" s="84" t="s">
        <v>286</v>
      </c>
      <c r="B18" s="1">
        <v>14</v>
      </c>
      <c r="C18" s="2" t="s">
        <v>358</v>
      </c>
      <c r="D18" s="2" t="s">
        <v>359</v>
      </c>
      <c r="E18" s="199" t="s">
        <v>360</v>
      </c>
      <c r="F18" s="1" t="s">
        <v>89</v>
      </c>
      <c r="G18" s="1" t="s">
        <v>52</v>
      </c>
      <c r="H18" s="218" t="s">
        <v>269</v>
      </c>
      <c r="I18" s="1" t="s">
        <v>118</v>
      </c>
      <c r="J18" s="216">
        <v>12194</v>
      </c>
      <c r="K18" s="2" t="s">
        <v>61</v>
      </c>
      <c r="L18" s="1"/>
      <c r="M18" s="1">
        <v>250</v>
      </c>
      <c r="N18" s="1"/>
      <c r="O18" s="1"/>
      <c r="P18" s="1" t="s">
        <v>129</v>
      </c>
      <c r="Q18" s="1"/>
      <c r="R18" s="2" t="s">
        <v>361</v>
      </c>
      <c r="S18" s="3">
        <v>26801</v>
      </c>
      <c r="T18" s="5">
        <f t="shared" ca="1" si="0"/>
        <v>44.336755646817245</v>
      </c>
      <c r="U18" s="4">
        <v>668196459</v>
      </c>
      <c r="V18" s="7"/>
      <c r="W18" s="6" t="s">
        <v>362</v>
      </c>
      <c r="X18" s="61">
        <v>6290</v>
      </c>
      <c r="Y18" s="6" t="s">
        <v>334</v>
      </c>
      <c r="Z18" s="70" t="s">
        <v>24</v>
      </c>
      <c r="AA18" s="73">
        <v>910263210583</v>
      </c>
      <c r="AC18" s="2" t="s">
        <v>230</v>
      </c>
      <c r="AD18" s="2" t="s">
        <v>363</v>
      </c>
      <c r="AE18" s="2">
        <v>3558676</v>
      </c>
      <c r="AF18" s="28">
        <v>28</v>
      </c>
      <c r="AG18" s="2"/>
      <c r="AH18" s="2"/>
      <c r="AI18" s="2"/>
      <c r="AJ18" s="2"/>
      <c r="AK18" s="2"/>
      <c r="AL18" s="2"/>
    </row>
    <row r="19" spans="1:38" ht="14.25" customHeight="1" x14ac:dyDescent="0.25">
      <c r="A19" s="83" t="s">
        <v>286</v>
      </c>
      <c r="B19" s="32">
        <v>15</v>
      </c>
      <c r="C19" s="33" t="s">
        <v>364</v>
      </c>
      <c r="D19" s="33" t="s">
        <v>365</v>
      </c>
      <c r="E19" s="198" t="s">
        <v>315</v>
      </c>
      <c r="F19" s="32" t="s">
        <v>367</v>
      </c>
      <c r="G19" s="32" t="s">
        <v>52</v>
      </c>
      <c r="H19" s="217" t="s">
        <v>120</v>
      </c>
      <c r="I19" s="32" t="s">
        <v>368</v>
      </c>
      <c r="J19" s="212">
        <v>130885</v>
      </c>
      <c r="K19" s="33" t="s">
        <v>366</v>
      </c>
      <c r="L19" s="32"/>
      <c r="M19" s="32">
        <v>325</v>
      </c>
      <c r="N19" s="32"/>
      <c r="O19" s="32"/>
      <c r="P19" s="32" t="s">
        <v>129</v>
      </c>
      <c r="Q19" s="32" t="s">
        <v>283</v>
      </c>
      <c r="R19" s="33" t="s">
        <v>369</v>
      </c>
      <c r="S19" s="34">
        <v>21113</v>
      </c>
      <c r="T19" s="35">
        <f t="shared" ca="1" si="0"/>
        <v>59.909650924024639</v>
      </c>
      <c r="U19" s="36">
        <v>675517983</v>
      </c>
      <c r="V19" s="37"/>
      <c r="W19" s="38" t="s">
        <v>370</v>
      </c>
      <c r="X19" s="62">
        <v>1800</v>
      </c>
      <c r="Y19" s="38" t="s">
        <v>371</v>
      </c>
      <c r="Z19" s="69" t="s">
        <v>24</v>
      </c>
      <c r="AA19" s="72">
        <v>760101200885</v>
      </c>
      <c r="AB19" s="39"/>
      <c r="AC19" s="33" t="s">
        <v>46</v>
      </c>
      <c r="AD19" s="33" t="s">
        <v>372</v>
      </c>
      <c r="AE19" s="33">
        <v>7550964</v>
      </c>
      <c r="AF19" s="221">
        <v>28</v>
      </c>
      <c r="AG19" s="33"/>
      <c r="AH19" s="33"/>
      <c r="AI19" s="33"/>
      <c r="AJ19" s="33"/>
      <c r="AK19" s="33"/>
      <c r="AL19" s="33"/>
    </row>
    <row r="20" spans="1:38" ht="14.25" customHeight="1" x14ac:dyDescent="0.25">
      <c r="A20" s="84" t="s">
        <v>286</v>
      </c>
      <c r="B20" s="1">
        <v>16</v>
      </c>
      <c r="C20" s="2" t="s">
        <v>373</v>
      </c>
      <c r="D20" s="2" t="s">
        <v>374</v>
      </c>
      <c r="E20" s="199" t="s">
        <v>338</v>
      </c>
      <c r="F20" s="1" t="s">
        <v>86</v>
      </c>
      <c r="G20" s="1" t="s">
        <v>52</v>
      </c>
      <c r="H20" s="218" t="s">
        <v>269</v>
      </c>
      <c r="I20" s="1" t="s">
        <v>118</v>
      </c>
      <c r="J20" s="216">
        <v>295573</v>
      </c>
      <c r="K20" s="2" t="s">
        <v>142</v>
      </c>
      <c r="L20" s="1"/>
      <c r="M20" s="1">
        <v>300</v>
      </c>
      <c r="N20" s="1"/>
      <c r="O20" s="1"/>
      <c r="P20" s="1" t="s">
        <v>129</v>
      </c>
      <c r="Q20" s="1"/>
      <c r="R20" s="2"/>
      <c r="S20" s="3">
        <v>43668</v>
      </c>
      <c r="T20" s="5">
        <f t="shared" ca="1" si="0"/>
        <v>-1.8425735797399041</v>
      </c>
      <c r="U20" s="4">
        <v>629135704</v>
      </c>
      <c r="V20" s="7"/>
      <c r="W20" s="6" t="s">
        <v>375</v>
      </c>
      <c r="X20" s="61">
        <v>3190</v>
      </c>
      <c r="Y20" s="6" t="s">
        <v>376</v>
      </c>
      <c r="Z20" s="70" t="s">
        <v>24</v>
      </c>
      <c r="AA20" s="73" t="s">
        <v>377</v>
      </c>
      <c r="AC20" s="2" t="s">
        <v>46</v>
      </c>
      <c r="AD20" s="2" t="s">
        <v>378</v>
      </c>
      <c r="AE20" s="2">
        <v>23</v>
      </c>
      <c r="AF20" s="28">
        <v>28</v>
      </c>
      <c r="AG20" s="2"/>
      <c r="AH20" s="2"/>
      <c r="AI20" s="2"/>
      <c r="AJ20" s="2"/>
      <c r="AK20" s="2"/>
      <c r="AL20" s="2"/>
    </row>
    <row r="21" spans="1:38" ht="14.25" customHeight="1" x14ac:dyDescent="0.25">
      <c r="A21" s="83" t="s">
        <v>286</v>
      </c>
      <c r="B21" s="32">
        <v>17</v>
      </c>
      <c r="C21" s="33" t="s">
        <v>379</v>
      </c>
      <c r="D21" s="33" t="s">
        <v>380</v>
      </c>
      <c r="E21" s="198" t="s">
        <v>381</v>
      </c>
      <c r="F21" s="32" t="s">
        <v>89</v>
      </c>
      <c r="G21" s="32" t="s">
        <v>52</v>
      </c>
      <c r="H21" s="217" t="s">
        <v>120</v>
      </c>
      <c r="I21" s="32" t="s">
        <v>118</v>
      </c>
      <c r="J21" s="212">
        <v>63524</v>
      </c>
      <c r="K21" s="33" t="s">
        <v>61</v>
      </c>
      <c r="L21" s="32"/>
      <c r="M21" s="32">
        <v>250</v>
      </c>
      <c r="N21" s="32"/>
      <c r="O21" s="32"/>
      <c r="P21" s="32" t="s">
        <v>129</v>
      </c>
      <c r="Q21" s="32"/>
      <c r="R21" s="33" t="s">
        <v>382</v>
      </c>
      <c r="S21" s="34">
        <v>31797</v>
      </c>
      <c r="T21" s="35">
        <f t="shared" ca="1" si="0"/>
        <v>30.658453114305271</v>
      </c>
      <c r="U21" s="36">
        <v>674506795</v>
      </c>
      <c r="V21" s="37"/>
      <c r="W21" s="38" t="s">
        <v>383</v>
      </c>
      <c r="X21" s="62">
        <v>69200</v>
      </c>
      <c r="Y21" s="38" t="s">
        <v>384</v>
      </c>
      <c r="Z21" s="69" t="s">
        <v>24</v>
      </c>
      <c r="AA21" s="72">
        <v>30469100549</v>
      </c>
      <c r="AB21" s="39"/>
      <c r="AC21" s="33" t="s">
        <v>330</v>
      </c>
      <c r="AD21" s="33"/>
      <c r="AE21" s="33"/>
      <c r="AF21" s="221"/>
      <c r="AG21" s="33"/>
      <c r="AH21" s="33"/>
      <c r="AI21" s="33"/>
      <c r="AJ21" s="33"/>
      <c r="AK21" s="33"/>
      <c r="AL21" s="33"/>
    </row>
    <row r="22" spans="1:38" ht="14.25" customHeight="1" x14ac:dyDescent="0.25">
      <c r="A22" s="84" t="s">
        <v>286</v>
      </c>
      <c r="B22" s="1">
        <v>18</v>
      </c>
      <c r="C22" s="2" t="s">
        <v>385</v>
      </c>
      <c r="D22" s="2" t="s">
        <v>56</v>
      </c>
      <c r="E22" s="199" t="s">
        <v>177</v>
      </c>
      <c r="F22" s="1" t="s">
        <v>89</v>
      </c>
      <c r="G22" s="1" t="s">
        <v>52</v>
      </c>
      <c r="H22" s="218" t="s">
        <v>120</v>
      </c>
      <c r="I22" s="1" t="s">
        <v>118</v>
      </c>
      <c r="J22" s="216">
        <v>7849</v>
      </c>
      <c r="K22" s="2" t="s">
        <v>386</v>
      </c>
      <c r="L22" s="1"/>
      <c r="M22" s="1">
        <v>250</v>
      </c>
      <c r="N22" s="1"/>
      <c r="O22" s="1"/>
      <c r="P22" s="1" t="s">
        <v>129</v>
      </c>
      <c r="Q22" s="1"/>
      <c r="R22" s="2" t="s">
        <v>387</v>
      </c>
      <c r="S22" s="3">
        <v>25743</v>
      </c>
      <c r="T22" s="5">
        <f t="shared" ca="1" si="0"/>
        <v>47.233401779603014</v>
      </c>
      <c r="U22" s="4">
        <v>608787358</v>
      </c>
      <c r="V22" s="7"/>
      <c r="W22" s="6" t="s">
        <v>388</v>
      </c>
      <c r="X22" s="61">
        <v>38410</v>
      </c>
      <c r="Y22" s="6" t="s">
        <v>389</v>
      </c>
      <c r="Z22" s="70" t="s">
        <v>24</v>
      </c>
      <c r="AA22" s="73">
        <v>88053811158</v>
      </c>
      <c r="AC22" s="2" t="s">
        <v>330</v>
      </c>
      <c r="AD22" s="2"/>
      <c r="AE22" s="2"/>
      <c r="AF22" s="28"/>
      <c r="AG22" s="2"/>
      <c r="AH22" s="2"/>
      <c r="AI22" s="2"/>
      <c r="AJ22" s="2"/>
      <c r="AK22" s="2"/>
      <c r="AL22" s="2"/>
    </row>
    <row r="23" spans="1:38" ht="14.25" customHeight="1" x14ac:dyDescent="0.25">
      <c r="A23" s="83" t="s">
        <v>286</v>
      </c>
      <c r="B23" s="32">
        <v>19</v>
      </c>
      <c r="C23" s="33" t="s">
        <v>167</v>
      </c>
      <c r="D23" s="33" t="s">
        <v>168</v>
      </c>
      <c r="E23" s="198" t="s">
        <v>117</v>
      </c>
      <c r="F23" s="32" t="s">
        <v>89</v>
      </c>
      <c r="G23" s="32" t="s">
        <v>52</v>
      </c>
      <c r="H23" s="217" t="s">
        <v>120</v>
      </c>
      <c r="I23" s="32" t="s">
        <v>118</v>
      </c>
      <c r="J23" s="212">
        <v>17144</v>
      </c>
      <c r="K23" s="33" t="s">
        <v>169</v>
      </c>
      <c r="L23" s="32"/>
      <c r="M23" s="32">
        <v>290</v>
      </c>
      <c r="N23" s="32"/>
      <c r="O23" s="32"/>
      <c r="P23" s="32" t="s">
        <v>129</v>
      </c>
      <c r="Q23" s="32"/>
      <c r="R23" s="33" t="s">
        <v>170</v>
      </c>
      <c r="S23" s="34">
        <v>23451</v>
      </c>
      <c r="T23" s="35">
        <f t="shared" ca="1" si="0"/>
        <v>53.508555783709788</v>
      </c>
      <c r="U23" s="36">
        <v>475451142</v>
      </c>
      <c r="V23" s="37"/>
      <c r="W23" s="38" t="s">
        <v>171</v>
      </c>
      <c r="X23" s="62">
        <v>26260</v>
      </c>
      <c r="Y23" s="38" t="s">
        <v>172</v>
      </c>
      <c r="Z23" s="69" t="s">
        <v>24</v>
      </c>
      <c r="AA23" s="72">
        <v>811163211235</v>
      </c>
      <c r="AB23" s="39"/>
      <c r="AC23" s="33" t="s">
        <v>46</v>
      </c>
      <c r="AD23" s="33" t="s">
        <v>241</v>
      </c>
      <c r="AE23" s="33"/>
      <c r="AF23" s="221"/>
      <c r="AG23" s="33"/>
      <c r="AH23" s="33"/>
      <c r="AI23" s="33"/>
      <c r="AJ23" s="33"/>
      <c r="AK23" s="33"/>
      <c r="AL23" s="33"/>
    </row>
    <row r="24" spans="1:38" ht="14.25" customHeight="1" x14ac:dyDescent="0.25">
      <c r="A24" s="84" t="s">
        <v>286</v>
      </c>
      <c r="B24" s="1">
        <v>20</v>
      </c>
      <c r="C24" s="2" t="s">
        <v>167</v>
      </c>
      <c r="D24" s="2" t="s">
        <v>173</v>
      </c>
      <c r="E24" s="199" t="s">
        <v>117</v>
      </c>
      <c r="F24" s="1" t="s">
        <v>87</v>
      </c>
      <c r="G24" s="1" t="s">
        <v>52</v>
      </c>
      <c r="H24" s="218" t="s">
        <v>120</v>
      </c>
      <c r="I24" s="1" t="s">
        <v>118</v>
      </c>
      <c r="J24" s="216">
        <v>301464</v>
      </c>
      <c r="K24" s="2" t="s">
        <v>61</v>
      </c>
      <c r="L24" s="1"/>
      <c r="M24" s="1">
        <v>125</v>
      </c>
      <c r="N24" s="1"/>
      <c r="O24" s="1"/>
      <c r="P24" s="1" t="s">
        <v>174</v>
      </c>
      <c r="Q24" s="1"/>
      <c r="R24" s="2" t="s">
        <v>175</v>
      </c>
      <c r="S24" s="3">
        <v>37200</v>
      </c>
      <c r="T24" s="5">
        <f t="shared" ca="1" si="0"/>
        <v>15.865845311430528</v>
      </c>
      <c r="U24" s="4">
        <v>475451142</v>
      </c>
      <c r="V24" s="7" t="s">
        <v>19</v>
      </c>
      <c r="W24" s="6" t="s">
        <v>176</v>
      </c>
      <c r="X24" s="61">
        <v>26261</v>
      </c>
      <c r="Y24" s="6" t="s">
        <v>172</v>
      </c>
      <c r="Z24" s="70" t="s">
        <v>24</v>
      </c>
      <c r="AA24" s="73"/>
      <c r="AC24" s="2"/>
      <c r="AD24" s="2"/>
      <c r="AE24" s="2"/>
      <c r="AF24" s="28"/>
      <c r="AG24" s="2"/>
      <c r="AH24" s="2"/>
      <c r="AI24" s="2"/>
      <c r="AJ24" s="2"/>
      <c r="AK24" s="2"/>
      <c r="AL24" s="2"/>
    </row>
    <row r="25" spans="1:38" ht="14.25" customHeight="1" x14ac:dyDescent="0.25">
      <c r="A25" s="83" t="s">
        <v>286</v>
      </c>
      <c r="B25" s="32">
        <v>21</v>
      </c>
      <c r="C25" s="33" t="s">
        <v>140</v>
      </c>
      <c r="D25" s="33" t="s">
        <v>141</v>
      </c>
      <c r="E25" s="198" t="s">
        <v>117</v>
      </c>
      <c r="F25" s="32" t="s">
        <v>89</v>
      </c>
      <c r="G25" s="32" t="s">
        <v>52</v>
      </c>
      <c r="H25" s="217" t="s">
        <v>120</v>
      </c>
      <c r="I25" s="32" t="s">
        <v>118</v>
      </c>
      <c r="J25" s="212">
        <v>16815</v>
      </c>
      <c r="K25" s="33" t="s">
        <v>390</v>
      </c>
      <c r="L25" s="32"/>
      <c r="M25" s="32">
        <v>250</v>
      </c>
      <c r="N25" s="32"/>
      <c r="O25" s="32" t="s">
        <v>24</v>
      </c>
      <c r="P25" s="32" t="s">
        <v>129</v>
      </c>
      <c r="Q25" s="32"/>
      <c r="R25" s="33" t="s">
        <v>391</v>
      </c>
      <c r="S25" s="34">
        <v>21758</v>
      </c>
      <c r="T25" s="35">
        <f t="shared" ca="1" si="0"/>
        <v>58.143737166324435</v>
      </c>
      <c r="U25" s="36">
        <v>674838428</v>
      </c>
      <c r="V25" s="37"/>
      <c r="W25" s="38" t="s">
        <v>143</v>
      </c>
      <c r="X25" s="62">
        <v>26000</v>
      </c>
      <c r="Y25" s="38" t="s">
        <v>144</v>
      </c>
      <c r="Z25" s="69" t="s">
        <v>24</v>
      </c>
      <c r="AA25" s="72" t="s">
        <v>392</v>
      </c>
      <c r="AB25" s="39"/>
      <c r="AC25" s="33" t="s">
        <v>145</v>
      </c>
      <c r="AD25" s="33" t="s">
        <v>146</v>
      </c>
      <c r="AE25" s="33"/>
      <c r="AF25" s="221"/>
      <c r="AG25" s="33"/>
      <c r="AH25" s="33"/>
      <c r="AI25" s="33"/>
      <c r="AJ25" s="33"/>
      <c r="AK25" s="33"/>
      <c r="AL25" s="33"/>
    </row>
    <row r="26" spans="1:38" ht="14.25" customHeight="1" x14ac:dyDescent="0.25">
      <c r="A26" s="84" t="s">
        <v>286</v>
      </c>
      <c r="B26" s="1">
        <v>22</v>
      </c>
      <c r="C26" s="2" t="s">
        <v>393</v>
      </c>
      <c r="D26" s="2" t="s">
        <v>394</v>
      </c>
      <c r="E26" s="199" t="s">
        <v>395</v>
      </c>
      <c r="F26" s="1" t="s">
        <v>86</v>
      </c>
      <c r="G26" s="1" t="s">
        <v>52</v>
      </c>
      <c r="H26" s="218" t="s">
        <v>120</v>
      </c>
      <c r="I26" s="1" t="s">
        <v>185</v>
      </c>
      <c r="J26" s="216">
        <v>204175</v>
      </c>
      <c r="K26" s="2" t="s">
        <v>142</v>
      </c>
      <c r="L26" s="1"/>
      <c r="M26" s="1">
        <v>250</v>
      </c>
      <c r="N26" s="1"/>
      <c r="O26" s="1"/>
      <c r="P26" s="1" t="s">
        <v>129</v>
      </c>
      <c r="Q26" s="1"/>
      <c r="R26" s="2" t="s">
        <v>396</v>
      </c>
      <c r="S26" s="3">
        <v>32419</v>
      </c>
      <c r="T26" s="5">
        <f t="shared" ca="1" si="0"/>
        <v>28.955509924709105</v>
      </c>
      <c r="U26" s="4">
        <v>668790949</v>
      </c>
      <c r="V26" s="7"/>
      <c r="W26" s="6" t="s">
        <v>397</v>
      </c>
      <c r="X26" s="61">
        <v>42510</v>
      </c>
      <c r="Y26" s="6" t="s">
        <v>398</v>
      </c>
      <c r="Z26" s="70" t="s">
        <v>24</v>
      </c>
      <c r="AA26" s="73">
        <v>60742100076</v>
      </c>
      <c r="AC26" s="2" t="s">
        <v>330</v>
      </c>
      <c r="AD26" s="2"/>
      <c r="AE26" s="2"/>
      <c r="AF26" s="28"/>
      <c r="AG26" s="2"/>
      <c r="AH26" s="2"/>
      <c r="AI26" s="2"/>
      <c r="AJ26" s="2"/>
      <c r="AK26" s="2"/>
      <c r="AL26" s="2"/>
    </row>
    <row r="27" spans="1:38" ht="14.25" customHeight="1" x14ac:dyDescent="0.25">
      <c r="A27" s="83" t="s">
        <v>415</v>
      </c>
      <c r="B27" s="32">
        <v>23</v>
      </c>
      <c r="C27" s="33" t="s">
        <v>216</v>
      </c>
      <c r="D27" s="33" t="s">
        <v>60</v>
      </c>
      <c r="E27" s="198" t="s">
        <v>217</v>
      </c>
      <c r="F27" s="32" t="s">
        <v>367</v>
      </c>
      <c r="G27" s="32" t="s">
        <v>52</v>
      </c>
      <c r="H27" s="217" t="s">
        <v>120</v>
      </c>
      <c r="I27" s="32" t="s">
        <v>118</v>
      </c>
      <c r="J27" s="212">
        <v>19096</v>
      </c>
      <c r="K27" s="33" t="s">
        <v>142</v>
      </c>
      <c r="L27" s="32"/>
      <c r="M27" s="32">
        <v>200</v>
      </c>
      <c r="N27" s="32"/>
      <c r="O27" s="32"/>
      <c r="P27" s="32" t="s">
        <v>129</v>
      </c>
      <c r="Q27" s="32"/>
      <c r="R27" s="33"/>
      <c r="S27" s="34">
        <v>24187</v>
      </c>
      <c r="T27" s="35">
        <f t="shared" ca="1" si="0"/>
        <v>51.493497604380565</v>
      </c>
      <c r="U27" s="36">
        <v>659186147</v>
      </c>
      <c r="V27" s="37"/>
      <c r="W27" s="38" t="s">
        <v>399</v>
      </c>
      <c r="X27" s="62">
        <v>7320</v>
      </c>
      <c r="Y27" s="38" t="s">
        <v>400</v>
      </c>
      <c r="Z27" s="69" t="s">
        <v>24</v>
      </c>
      <c r="AA27" s="72"/>
      <c r="AB27" s="39"/>
      <c r="AC27" s="33" t="s">
        <v>401</v>
      </c>
      <c r="AD27" s="33"/>
      <c r="AE27" s="33"/>
      <c r="AF27" s="221"/>
      <c r="AG27" s="33"/>
      <c r="AH27" s="33"/>
      <c r="AI27" s="33"/>
      <c r="AJ27" s="33"/>
      <c r="AK27" s="33"/>
      <c r="AL27" s="33"/>
    </row>
    <row r="28" spans="1:38" ht="14.25" customHeight="1" x14ac:dyDescent="0.25">
      <c r="A28" s="84" t="s">
        <v>286</v>
      </c>
      <c r="B28" s="1">
        <v>24</v>
      </c>
      <c r="C28" s="2" t="s">
        <v>193</v>
      </c>
      <c r="D28" s="2" t="s">
        <v>402</v>
      </c>
      <c r="E28" s="199" t="s">
        <v>381</v>
      </c>
      <c r="F28" s="1" t="s">
        <v>367</v>
      </c>
      <c r="G28" s="1" t="s">
        <v>52</v>
      </c>
      <c r="H28" s="218" t="s">
        <v>403</v>
      </c>
      <c r="I28" s="1" t="s">
        <v>404</v>
      </c>
      <c r="J28" s="216">
        <v>2374</v>
      </c>
      <c r="K28" s="2" t="s">
        <v>339</v>
      </c>
      <c r="L28" s="1"/>
      <c r="M28" s="1">
        <v>200</v>
      </c>
      <c r="N28" s="1"/>
      <c r="O28" s="1"/>
      <c r="P28" s="1" t="s">
        <v>129</v>
      </c>
      <c r="Q28" s="1" t="s">
        <v>283</v>
      </c>
      <c r="R28" s="2" t="s">
        <v>405</v>
      </c>
      <c r="S28" s="3">
        <v>19558</v>
      </c>
      <c r="T28" s="5">
        <f t="shared" ca="1" si="0"/>
        <v>64.167008898015055</v>
      </c>
      <c r="U28" s="4">
        <v>683560338</v>
      </c>
      <c r="V28" s="7"/>
      <c r="W28" s="6" t="s">
        <v>406</v>
      </c>
      <c r="X28" s="61">
        <v>69680</v>
      </c>
      <c r="Y28" s="6" t="s">
        <v>407</v>
      </c>
      <c r="Z28" s="70" t="s">
        <v>24</v>
      </c>
      <c r="AA28" s="73" t="s">
        <v>408</v>
      </c>
      <c r="AC28" s="2" t="s">
        <v>46</v>
      </c>
      <c r="AD28" s="2" t="s">
        <v>232</v>
      </c>
      <c r="AE28" s="2">
        <v>7364546</v>
      </c>
      <c r="AF28" s="28">
        <v>28</v>
      </c>
      <c r="AG28" s="2"/>
      <c r="AH28" s="2"/>
      <c r="AI28" s="2"/>
      <c r="AJ28" s="2"/>
      <c r="AK28" s="2"/>
      <c r="AL28" s="2"/>
    </row>
    <row r="29" spans="1:38" ht="14.25" customHeight="1" x14ac:dyDescent="0.25">
      <c r="A29" s="83" t="s">
        <v>286</v>
      </c>
      <c r="B29" s="32">
        <v>25</v>
      </c>
      <c r="C29" s="33" t="s">
        <v>149</v>
      </c>
      <c r="D29" s="33" t="s">
        <v>157</v>
      </c>
      <c r="E29" s="198" t="s">
        <v>116</v>
      </c>
      <c r="F29" s="32" t="s">
        <v>86</v>
      </c>
      <c r="G29" s="32" t="s">
        <v>52</v>
      </c>
      <c r="H29" s="217" t="s">
        <v>120</v>
      </c>
      <c r="I29" s="32" t="s">
        <v>118</v>
      </c>
      <c r="J29" s="212">
        <v>172229</v>
      </c>
      <c r="K29" s="33" t="s">
        <v>54</v>
      </c>
      <c r="L29" s="32"/>
      <c r="M29" s="32">
        <v>260</v>
      </c>
      <c r="N29" s="32"/>
      <c r="O29" s="32"/>
      <c r="P29" s="32" t="s">
        <v>129</v>
      </c>
      <c r="Q29" s="32"/>
      <c r="R29" s="33" t="s">
        <v>156</v>
      </c>
      <c r="S29" s="34">
        <v>32536</v>
      </c>
      <c r="T29" s="35">
        <f t="shared" ca="1" si="0"/>
        <v>28.635181382614647</v>
      </c>
      <c r="U29" s="36">
        <v>650908189</v>
      </c>
      <c r="V29" s="37" t="s">
        <v>21</v>
      </c>
      <c r="W29" s="38" t="s">
        <v>152</v>
      </c>
      <c r="X29" s="62">
        <v>1091</v>
      </c>
      <c r="Y29" s="38" t="s">
        <v>153</v>
      </c>
      <c r="Z29" s="69" t="s">
        <v>24</v>
      </c>
      <c r="AA29" s="72" t="s">
        <v>155</v>
      </c>
      <c r="AB29" s="39"/>
      <c r="AC29" s="33"/>
      <c r="AD29" s="33"/>
      <c r="AE29" s="33"/>
      <c r="AF29" s="221"/>
      <c r="AG29" s="33"/>
      <c r="AH29" s="33"/>
      <c r="AI29" s="33"/>
      <c r="AJ29" s="33"/>
      <c r="AK29" s="33"/>
      <c r="AL29" s="33"/>
    </row>
    <row r="30" spans="1:38" ht="14.25" customHeight="1" x14ac:dyDescent="0.25">
      <c r="A30" s="218" t="s">
        <v>303</v>
      </c>
      <c r="B30" s="32">
        <v>26</v>
      </c>
      <c r="C30" s="33" t="s">
        <v>409</v>
      </c>
      <c r="D30" s="33" t="s">
        <v>410</v>
      </c>
      <c r="E30" s="199" t="s">
        <v>411</v>
      </c>
      <c r="F30" s="1" t="s">
        <v>87</v>
      </c>
      <c r="G30" s="1" t="s">
        <v>52</v>
      </c>
      <c r="H30" s="218" t="s">
        <v>120</v>
      </c>
      <c r="I30" s="1" t="s">
        <v>118</v>
      </c>
      <c r="J30" s="216">
        <v>6010</v>
      </c>
      <c r="K30" s="33" t="s">
        <v>61</v>
      </c>
      <c r="L30" s="1"/>
      <c r="M30" s="1">
        <v>250</v>
      </c>
      <c r="N30" s="1"/>
      <c r="O30" s="1"/>
      <c r="P30" s="1" t="s">
        <v>129</v>
      </c>
      <c r="Q30" s="1"/>
      <c r="R30" s="33" t="s">
        <v>412</v>
      </c>
      <c r="S30" s="3">
        <v>20933</v>
      </c>
      <c r="T30" s="35">
        <f t="shared" ca="1" si="0"/>
        <v>60.402464065708422</v>
      </c>
      <c r="U30" s="36">
        <v>782998618</v>
      </c>
      <c r="V30" s="6"/>
      <c r="W30" s="38" t="s">
        <v>413</v>
      </c>
      <c r="X30" s="62">
        <v>69580</v>
      </c>
      <c r="Y30" s="38" t="s">
        <v>414</v>
      </c>
      <c r="Z30" s="1" t="s">
        <v>24</v>
      </c>
      <c r="AA30" s="199"/>
      <c r="AC30" s="2"/>
      <c r="AD30" s="2"/>
      <c r="AE30" s="2"/>
      <c r="AF30" s="28"/>
      <c r="AG30" s="2"/>
      <c r="AH30" s="28"/>
      <c r="AI30" s="2"/>
      <c r="AJ30" s="28"/>
      <c r="AK30" s="2"/>
      <c r="AL30" s="28"/>
    </row>
    <row r="31" spans="1:38" ht="14.25" customHeight="1" x14ac:dyDescent="0.25">
      <c r="A31" s="83" t="s">
        <v>303</v>
      </c>
      <c r="B31" s="32">
        <v>27</v>
      </c>
      <c r="C31" s="33" t="s">
        <v>160</v>
      </c>
      <c r="D31" s="33" t="s">
        <v>161</v>
      </c>
      <c r="E31" s="198" t="s">
        <v>116</v>
      </c>
      <c r="F31" s="32" t="s">
        <v>87</v>
      </c>
      <c r="G31" s="32" t="s">
        <v>52</v>
      </c>
      <c r="H31" s="217" t="s">
        <v>120</v>
      </c>
      <c r="I31" s="32" t="s">
        <v>118</v>
      </c>
      <c r="J31" s="212">
        <v>299497</v>
      </c>
      <c r="K31" s="33" t="s">
        <v>159</v>
      </c>
      <c r="L31" s="32"/>
      <c r="M31" s="32">
        <v>125</v>
      </c>
      <c r="N31" s="32"/>
      <c r="O31" s="32"/>
      <c r="P31" s="32" t="s">
        <v>129</v>
      </c>
      <c r="Q31" s="32"/>
      <c r="R31" s="33"/>
      <c r="S31" s="34">
        <v>36093</v>
      </c>
      <c r="T31" s="35">
        <f t="shared" ca="1" si="0"/>
        <v>18.896646132785762</v>
      </c>
      <c r="U31" s="36">
        <v>632140224</v>
      </c>
      <c r="V31" s="37" t="s">
        <v>20</v>
      </c>
      <c r="W31" s="38" t="s">
        <v>163</v>
      </c>
      <c r="X31" s="62">
        <v>42600</v>
      </c>
      <c r="Y31" s="38" t="s">
        <v>164</v>
      </c>
      <c r="Z31" s="69" t="s">
        <v>24</v>
      </c>
      <c r="AA31" s="72" t="s">
        <v>165</v>
      </c>
      <c r="AB31" s="39"/>
      <c r="AC31" s="33" t="s">
        <v>47</v>
      </c>
      <c r="AD31" s="33" t="s">
        <v>166</v>
      </c>
      <c r="AE31" s="33"/>
      <c r="AF31" s="221"/>
      <c r="AG31" s="33"/>
      <c r="AH31" s="33"/>
      <c r="AI31" s="33"/>
      <c r="AJ31" s="33"/>
      <c r="AK31" s="33"/>
      <c r="AL31" s="33"/>
    </row>
    <row r="32" spans="1:38" ht="14.25" customHeight="1" x14ac:dyDescent="0.25">
      <c r="A32" s="218" t="s">
        <v>416</v>
      </c>
      <c r="B32" s="32">
        <v>28</v>
      </c>
      <c r="C32" s="33" t="s">
        <v>417</v>
      </c>
      <c r="D32" s="33" t="s">
        <v>48</v>
      </c>
      <c r="E32" s="199" t="s">
        <v>418</v>
      </c>
      <c r="F32" s="1" t="s">
        <v>87</v>
      </c>
      <c r="G32" s="1" t="s">
        <v>52</v>
      </c>
      <c r="H32" s="218" t="s">
        <v>269</v>
      </c>
      <c r="I32" s="1" t="s">
        <v>185</v>
      </c>
      <c r="J32" s="216">
        <v>2602</v>
      </c>
      <c r="K32" s="33" t="s">
        <v>159</v>
      </c>
      <c r="L32" s="1"/>
      <c r="M32" s="1">
        <v>250</v>
      </c>
      <c r="N32" s="1"/>
      <c r="O32" s="1"/>
      <c r="P32" s="1" t="s">
        <v>129</v>
      </c>
      <c r="Q32" s="1"/>
      <c r="R32" s="2"/>
      <c r="S32" s="2"/>
      <c r="T32" s="2"/>
      <c r="U32" s="2"/>
      <c r="V32" s="6"/>
      <c r="W32" s="2"/>
      <c r="X32" s="2"/>
      <c r="Y32" s="2"/>
      <c r="Z32" s="1"/>
      <c r="AA32" s="199"/>
      <c r="AC32" s="2"/>
      <c r="AD32" s="2"/>
      <c r="AE32" s="2"/>
      <c r="AF32" s="28"/>
      <c r="AG32" s="2"/>
      <c r="AH32" s="28"/>
      <c r="AI32" s="2"/>
      <c r="AJ32" s="28"/>
      <c r="AK32" s="2"/>
      <c r="AL32" s="28"/>
    </row>
    <row r="33" spans="1:38" ht="14.25" customHeight="1" x14ac:dyDescent="0.25">
      <c r="A33" s="218" t="s">
        <v>286</v>
      </c>
      <c r="B33" s="22">
        <v>29</v>
      </c>
      <c r="C33" s="256" t="s">
        <v>419</v>
      </c>
      <c r="D33" s="256" t="s">
        <v>352</v>
      </c>
      <c r="E33" s="199" t="s">
        <v>117</v>
      </c>
      <c r="F33" s="1" t="s">
        <v>86</v>
      </c>
      <c r="G33" s="1" t="s">
        <v>52</v>
      </c>
      <c r="H33" s="218" t="s">
        <v>120</v>
      </c>
      <c r="I33" s="1"/>
      <c r="J33" s="216"/>
      <c r="K33" s="256" t="s">
        <v>61</v>
      </c>
      <c r="L33" s="1"/>
      <c r="M33" s="1">
        <v>300</v>
      </c>
      <c r="N33" s="1"/>
      <c r="O33" s="1"/>
      <c r="P33" s="1" t="s">
        <v>129</v>
      </c>
      <c r="Q33" s="1"/>
      <c r="R33" s="2"/>
      <c r="S33" s="2"/>
      <c r="T33" s="2"/>
      <c r="U33" s="2"/>
      <c r="V33" s="6"/>
      <c r="W33" s="2"/>
      <c r="X33" s="2"/>
      <c r="Y33" s="2"/>
      <c r="Z33" s="1"/>
      <c r="AA33" s="199"/>
      <c r="AC33" s="2"/>
      <c r="AD33" s="2"/>
      <c r="AE33" s="2"/>
      <c r="AF33" s="28"/>
      <c r="AG33" s="2"/>
      <c r="AH33" s="28"/>
      <c r="AI33" s="2"/>
      <c r="AJ33" s="28"/>
      <c r="AK33" s="2"/>
      <c r="AL33" s="28"/>
    </row>
    <row r="34" spans="1:38" ht="14.25" customHeight="1" x14ac:dyDescent="0.25">
      <c r="A34" s="218" t="s">
        <v>286</v>
      </c>
      <c r="B34" s="32">
        <v>30</v>
      </c>
      <c r="C34" s="33" t="s">
        <v>420</v>
      </c>
      <c r="D34" s="33" t="s">
        <v>225</v>
      </c>
      <c r="E34" s="199" t="s">
        <v>421</v>
      </c>
      <c r="F34" s="1" t="s">
        <v>87</v>
      </c>
      <c r="G34" s="1" t="s">
        <v>52</v>
      </c>
      <c r="H34" s="218" t="s">
        <v>269</v>
      </c>
      <c r="I34" s="1" t="s">
        <v>422</v>
      </c>
      <c r="J34" s="216"/>
      <c r="K34" s="33" t="s">
        <v>169</v>
      </c>
      <c r="L34" s="1"/>
      <c r="M34" s="1">
        <v>125</v>
      </c>
      <c r="N34" s="1"/>
      <c r="O34" s="1"/>
      <c r="P34" s="1" t="s">
        <v>423</v>
      </c>
      <c r="Q34" s="1"/>
      <c r="R34" s="2"/>
      <c r="S34" s="2"/>
      <c r="T34" s="2"/>
      <c r="U34" s="2"/>
      <c r="V34" s="6"/>
      <c r="W34" s="2"/>
      <c r="X34" s="2"/>
      <c r="Y34" s="2"/>
      <c r="Z34" s="1"/>
      <c r="AA34" s="199"/>
      <c r="AC34" s="2"/>
      <c r="AD34" s="2"/>
      <c r="AE34" s="2"/>
      <c r="AF34" s="28"/>
      <c r="AG34" s="2"/>
      <c r="AH34" s="28"/>
      <c r="AI34" s="2"/>
      <c r="AJ34" s="28"/>
      <c r="AK34" s="2"/>
      <c r="AL34" s="28"/>
    </row>
    <row r="35" spans="1:38" ht="14.25" customHeight="1" x14ac:dyDescent="0.25">
      <c r="A35" s="218" t="s">
        <v>286</v>
      </c>
      <c r="B35" s="22">
        <v>31</v>
      </c>
      <c r="C35" s="256" t="s">
        <v>424</v>
      </c>
      <c r="D35" s="256" t="s">
        <v>49</v>
      </c>
      <c r="E35" s="199" t="s">
        <v>177</v>
      </c>
      <c r="F35" s="1" t="s">
        <v>87</v>
      </c>
      <c r="G35" s="1" t="s">
        <v>52</v>
      </c>
      <c r="H35" s="218" t="s">
        <v>120</v>
      </c>
      <c r="I35" s="1"/>
      <c r="J35" s="216"/>
      <c r="K35" s="256" t="s">
        <v>159</v>
      </c>
      <c r="L35" s="1"/>
      <c r="M35" s="1">
        <v>250</v>
      </c>
      <c r="N35" s="1"/>
      <c r="O35" s="1"/>
      <c r="P35" s="1" t="s">
        <v>129</v>
      </c>
      <c r="Q35" s="1"/>
      <c r="R35" s="2"/>
      <c r="S35" s="2"/>
      <c r="T35" s="2"/>
      <c r="U35" s="2"/>
      <c r="V35" s="6"/>
      <c r="W35" s="2"/>
      <c r="X35" s="2"/>
      <c r="Y35" s="2"/>
      <c r="Z35" s="1"/>
      <c r="AA35" s="199"/>
      <c r="AC35" s="2"/>
      <c r="AD35" s="2"/>
      <c r="AE35" s="2"/>
      <c r="AF35" s="28"/>
      <c r="AG35" s="2"/>
      <c r="AH35" s="28"/>
      <c r="AI35" s="2"/>
      <c r="AJ35" s="28"/>
      <c r="AK35" s="2"/>
      <c r="AL35" s="28"/>
    </row>
    <row r="36" spans="1:38" ht="14.25" customHeight="1" x14ac:dyDescent="0.25">
      <c r="A36" s="218" t="s">
        <v>286</v>
      </c>
      <c r="B36" s="32">
        <v>32</v>
      </c>
      <c r="C36" s="33" t="s">
        <v>203</v>
      </c>
      <c r="D36" s="33" t="s">
        <v>49</v>
      </c>
      <c r="E36" s="199" t="s">
        <v>116</v>
      </c>
      <c r="F36" s="1" t="s">
        <v>87</v>
      </c>
      <c r="G36" s="1" t="s">
        <v>52</v>
      </c>
      <c r="H36" s="218" t="s">
        <v>120</v>
      </c>
      <c r="I36" s="1"/>
      <c r="J36" s="216"/>
      <c r="K36" s="33" t="s">
        <v>425</v>
      </c>
      <c r="L36" s="1"/>
      <c r="M36" s="1">
        <v>250</v>
      </c>
      <c r="N36" s="1"/>
      <c r="O36" s="1"/>
      <c r="P36" s="1" t="s">
        <v>129</v>
      </c>
      <c r="Q36" s="1"/>
      <c r="R36" s="2"/>
      <c r="S36" s="2"/>
      <c r="T36" s="2"/>
      <c r="U36" s="2"/>
      <c r="V36" s="6"/>
      <c r="W36" s="2"/>
      <c r="X36" s="2"/>
      <c r="Y36" s="2"/>
      <c r="Z36" s="1"/>
      <c r="AA36" s="199"/>
      <c r="AC36" s="2"/>
      <c r="AD36" s="2"/>
      <c r="AE36" s="2"/>
      <c r="AF36" s="28"/>
      <c r="AG36" s="2"/>
      <c r="AH36" s="28"/>
      <c r="AI36" s="2"/>
      <c r="AJ36" s="28"/>
      <c r="AK36" s="2"/>
      <c r="AL36" s="28"/>
    </row>
    <row r="37" spans="1:38" ht="14.25" customHeight="1" x14ac:dyDescent="0.25">
      <c r="A37" s="218" t="s">
        <v>286</v>
      </c>
      <c r="B37" s="22">
        <v>33</v>
      </c>
      <c r="C37" s="256" t="s">
        <v>426</v>
      </c>
      <c r="D37" s="256" t="s">
        <v>427</v>
      </c>
      <c r="E37" s="199" t="s">
        <v>117</v>
      </c>
      <c r="F37" s="1" t="s">
        <v>86</v>
      </c>
      <c r="G37" s="1" t="s">
        <v>52</v>
      </c>
      <c r="H37" s="218" t="s">
        <v>120</v>
      </c>
      <c r="I37" s="1"/>
      <c r="J37" s="216"/>
      <c r="K37" s="256" t="s">
        <v>169</v>
      </c>
      <c r="L37" s="1"/>
      <c r="M37" s="1">
        <v>250</v>
      </c>
      <c r="N37" s="1"/>
      <c r="O37" s="1"/>
      <c r="P37" s="1" t="s">
        <v>129</v>
      </c>
      <c r="Q37" s="1"/>
      <c r="R37" s="2"/>
      <c r="S37" s="2"/>
      <c r="T37" s="2"/>
      <c r="U37" s="2"/>
      <c r="V37" s="6"/>
      <c r="W37" s="2"/>
      <c r="X37" s="2"/>
      <c r="Y37" s="2"/>
      <c r="Z37" s="1"/>
      <c r="AA37" s="199"/>
      <c r="AC37" s="2"/>
      <c r="AD37" s="2"/>
      <c r="AE37" s="2"/>
      <c r="AF37" s="28"/>
      <c r="AG37" s="2"/>
      <c r="AH37" s="28"/>
      <c r="AI37" s="2"/>
      <c r="AJ37" s="28"/>
      <c r="AK37" s="2"/>
      <c r="AL37" s="28"/>
    </row>
    <row r="38" spans="1:38" ht="14.25" customHeight="1" x14ac:dyDescent="0.25">
      <c r="A38" s="218" t="s">
        <v>286</v>
      </c>
      <c r="B38" s="32">
        <v>34</v>
      </c>
      <c r="C38" s="33" t="s">
        <v>428</v>
      </c>
      <c r="D38" s="33" t="s">
        <v>228</v>
      </c>
      <c r="E38" s="199" t="s">
        <v>177</v>
      </c>
      <c r="F38" s="1" t="s">
        <v>367</v>
      </c>
      <c r="G38" s="1" t="s">
        <v>52</v>
      </c>
      <c r="H38" s="218" t="s">
        <v>120</v>
      </c>
      <c r="I38" s="1"/>
      <c r="J38" s="216"/>
      <c r="K38" s="33" t="s">
        <v>339</v>
      </c>
      <c r="L38" s="1"/>
      <c r="M38" s="1">
        <v>200</v>
      </c>
      <c r="N38" s="1"/>
      <c r="O38" s="1"/>
      <c r="P38" s="1" t="s">
        <v>129</v>
      </c>
      <c r="Q38" s="1" t="s">
        <v>283</v>
      </c>
      <c r="R38" s="2"/>
      <c r="S38" s="2"/>
      <c r="T38" s="2"/>
      <c r="U38" s="2"/>
      <c r="V38" s="6"/>
      <c r="W38" s="2"/>
      <c r="X38" s="2"/>
      <c r="Y38" s="2"/>
      <c r="Z38" s="1"/>
      <c r="AA38" s="199"/>
      <c r="AC38" s="2"/>
      <c r="AD38" s="2"/>
      <c r="AE38" s="2"/>
      <c r="AF38" s="28"/>
      <c r="AG38" s="2"/>
      <c r="AH38" s="28"/>
      <c r="AI38" s="2"/>
      <c r="AJ38" s="28"/>
      <c r="AK38" s="2"/>
      <c r="AL38" s="28"/>
    </row>
    <row r="39" spans="1:38" ht="14.25" customHeight="1" x14ac:dyDescent="0.25">
      <c r="A39" s="218" t="s">
        <v>286</v>
      </c>
      <c r="B39" s="22">
        <v>35</v>
      </c>
      <c r="C39" s="256" t="s">
        <v>160</v>
      </c>
      <c r="D39" s="256" t="s">
        <v>429</v>
      </c>
      <c r="E39" s="199" t="s">
        <v>204</v>
      </c>
      <c r="F39" s="1" t="s">
        <v>86</v>
      </c>
      <c r="G39" s="1" t="s">
        <v>52</v>
      </c>
      <c r="H39" s="218" t="s">
        <v>120</v>
      </c>
      <c r="I39" s="1"/>
      <c r="J39" s="216"/>
      <c r="K39" s="256" t="s">
        <v>169</v>
      </c>
      <c r="L39" s="1"/>
      <c r="M39" s="1">
        <v>250</v>
      </c>
      <c r="N39" s="1"/>
      <c r="O39" s="1"/>
      <c r="P39" s="1" t="s">
        <v>129</v>
      </c>
      <c r="Q39" s="1"/>
      <c r="R39" s="2"/>
      <c r="S39" s="2"/>
      <c r="T39" s="2"/>
      <c r="U39" s="2"/>
      <c r="V39" s="6"/>
      <c r="W39" s="2"/>
      <c r="X39" s="2"/>
      <c r="Y39" s="2"/>
      <c r="Z39" s="1"/>
      <c r="AA39" s="199"/>
      <c r="AC39" s="2"/>
      <c r="AD39" s="2"/>
      <c r="AE39" s="2"/>
      <c r="AF39" s="28"/>
      <c r="AG39" s="2"/>
      <c r="AH39" s="28"/>
      <c r="AI39" s="2"/>
      <c r="AJ39" s="28"/>
      <c r="AK39" s="2"/>
      <c r="AL39" s="28"/>
    </row>
    <row r="40" spans="1:38" ht="14.25" customHeight="1" x14ac:dyDescent="0.25">
      <c r="A40" s="218" t="s">
        <v>286</v>
      </c>
      <c r="B40" s="32">
        <v>36</v>
      </c>
      <c r="C40" s="256" t="s">
        <v>160</v>
      </c>
      <c r="D40" s="33" t="s">
        <v>168</v>
      </c>
      <c r="E40" s="199" t="s">
        <v>204</v>
      </c>
      <c r="F40" s="1" t="s">
        <v>87</v>
      </c>
      <c r="G40" s="1" t="s">
        <v>52</v>
      </c>
      <c r="H40" s="218" t="s">
        <v>120</v>
      </c>
      <c r="I40" s="1"/>
      <c r="J40" s="216"/>
      <c r="K40" s="33" t="s">
        <v>142</v>
      </c>
      <c r="L40" s="1"/>
      <c r="M40" s="1">
        <v>250</v>
      </c>
      <c r="N40" s="1"/>
      <c r="O40" s="1"/>
      <c r="P40" s="1" t="s">
        <v>129</v>
      </c>
      <c r="Q40" s="1"/>
      <c r="R40" s="2"/>
      <c r="S40" s="2"/>
      <c r="T40" s="2"/>
      <c r="U40" s="2"/>
      <c r="V40" s="6"/>
      <c r="W40" s="2"/>
      <c r="X40" s="2"/>
      <c r="Y40" s="2"/>
      <c r="Z40" s="1"/>
      <c r="AA40" s="199"/>
      <c r="AC40" s="2"/>
      <c r="AD40" s="2"/>
      <c r="AE40" s="2"/>
      <c r="AF40" s="28"/>
      <c r="AG40" s="2"/>
      <c r="AH40" s="28"/>
      <c r="AI40" s="2"/>
      <c r="AJ40" s="28"/>
      <c r="AK40" s="2"/>
      <c r="AL40" s="28"/>
    </row>
    <row r="41" spans="1:38" ht="14.25" customHeight="1" x14ac:dyDescent="0.25">
      <c r="A41" s="218" t="s">
        <v>286</v>
      </c>
      <c r="B41" s="22">
        <v>37</v>
      </c>
      <c r="C41" s="256" t="s">
        <v>430</v>
      </c>
      <c r="D41" s="256" t="s">
        <v>202</v>
      </c>
      <c r="E41" s="199" t="s">
        <v>204</v>
      </c>
      <c r="F41" s="1" t="s">
        <v>87</v>
      </c>
      <c r="G41" s="1" t="s">
        <v>52</v>
      </c>
      <c r="H41" s="218" t="s">
        <v>120</v>
      </c>
      <c r="I41" s="1"/>
      <c r="J41" s="216"/>
      <c r="K41" s="256" t="s">
        <v>61</v>
      </c>
      <c r="L41" s="1"/>
      <c r="M41" s="1">
        <v>125</v>
      </c>
      <c r="N41" s="1"/>
      <c r="O41" s="1"/>
      <c r="P41" s="1" t="s">
        <v>129</v>
      </c>
      <c r="Q41" s="1"/>
      <c r="R41" s="2"/>
      <c r="S41" s="2"/>
      <c r="T41" s="2"/>
      <c r="U41" s="2"/>
      <c r="V41" s="6"/>
      <c r="W41" s="2"/>
      <c r="X41" s="2"/>
      <c r="Y41" s="2"/>
      <c r="Z41" s="1"/>
      <c r="AA41" s="199"/>
      <c r="AC41" s="2"/>
      <c r="AD41" s="2"/>
      <c r="AE41" s="2"/>
      <c r="AF41" s="28"/>
      <c r="AG41" s="2"/>
      <c r="AH41" s="28"/>
      <c r="AI41" s="2"/>
      <c r="AJ41" s="28"/>
      <c r="AK41" s="2"/>
      <c r="AL41" s="28"/>
    </row>
    <row r="42" spans="1:38" ht="14.25" customHeight="1" x14ac:dyDescent="0.25">
      <c r="A42" s="83" t="s">
        <v>286</v>
      </c>
      <c r="B42" s="32">
        <v>38</v>
      </c>
      <c r="C42" s="33" t="s">
        <v>226</v>
      </c>
      <c r="D42" s="33" t="s">
        <v>150</v>
      </c>
      <c r="E42" s="198" t="s">
        <v>204</v>
      </c>
      <c r="F42" s="32" t="s">
        <v>87</v>
      </c>
      <c r="G42" s="32" t="s">
        <v>52</v>
      </c>
      <c r="H42" s="217" t="s">
        <v>120</v>
      </c>
      <c r="I42" s="32" t="s">
        <v>118</v>
      </c>
      <c r="J42" s="212">
        <v>56539</v>
      </c>
      <c r="K42" s="33" t="s">
        <v>61</v>
      </c>
      <c r="L42" s="32"/>
      <c r="M42" s="32">
        <v>280</v>
      </c>
      <c r="N42" s="32"/>
      <c r="O42" s="32"/>
      <c r="P42" s="32" t="s">
        <v>129</v>
      </c>
      <c r="Q42" s="32"/>
      <c r="R42" s="33" t="s">
        <v>279</v>
      </c>
      <c r="S42" s="34">
        <v>21131</v>
      </c>
      <c r="T42" s="35">
        <f ca="1">(TODAY()-S42)/365.25</f>
        <v>59.860369609856264</v>
      </c>
      <c r="U42" s="36">
        <v>682594904</v>
      </c>
      <c r="V42" s="37"/>
      <c r="W42" s="38" t="s">
        <v>280</v>
      </c>
      <c r="X42" s="62">
        <v>42350</v>
      </c>
      <c r="Y42" s="38" t="s">
        <v>281</v>
      </c>
      <c r="Z42" s="69" t="s">
        <v>24</v>
      </c>
      <c r="AA42" s="72">
        <v>760321200414</v>
      </c>
      <c r="AB42" s="39"/>
      <c r="AC42" s="33" t="s">
        <v>50</v>
      </c>
      <c r="AD42" s="33" t="s">
        <v>235</v>
      </c>
      <c r="AE42" s="33"/>
      <c r="AF42" s="221"/>
      <c r="AG42" s="33"/>
      <c r="AH42" s="33"/>
      <c r="AI42" s="33"/>
      <c r="AJ42" s="33"/>
      <c r="AK42" s="33"/>
      <c r="AL42" s="33"/>
    </row>
    <row r="43" spans="1:38" ht="14.25" customHeight="1" x14ac:dyDescent="0.25">
      <c r="A43" s="218" t="s">
        <v>286</v>
      </c>
      <c r="B43" s="32">
        <v>39</v>
      </c>
      <c r="C43" s="256" t="s">
        <v>431</v>
      </c>
      <c r="D43" s="33" t="s">
        <v>432</v>
      </c>
      <c r="E43" s="199" t="s">
        <v>433</v>
      </c>
      <c r="F43" s="1" t="s">
        <v>89</v>
      </c>
      <c r="G43" s="1" t="s">
        <v>52</v>
      </c>
      <c r="H43" s="218" t="s">
        <v>269</v>
      </c>
      <c r="I43" s="1"/>
      <c r="J43" s="216"/>
      <c r="K43" s="33" t="s">
        <v>159</v>
      </c>
      <c r="L43" s="1"/>
      <c r="M43" s="1">
        <v>250</v>
      </c>
      <c r="N43" s="1"/>
      <c r="O43" s="1"/>
      <c r="P43" s="1" t="s">
        <v>434</v>
      </c>
      <c r="Q43" s="1" t="s">
        <v>434</v>
      </c>
      <c r="R43" s="2"/>
      <c r="S43" s="2"/>
      <c r="T43" s="2"/>
      <c r="U43" s="2"/>
      <c r="V43" s="6"/>
      <c r="W43" s="2"/>
      <c r="X43" s="2"/>
      <c r="Y43" s="2"/>
      <c r="Z43" s="1"/>
      <c r="AA43" s="199"/>
      <c r="AC43" s="2"/>
      <c r="AD43" s="2"/>
      <c r="AE43" s="2"/>
      <c r="AF43" s="28"/>
      <c r="AG43" s="2"/>
      <c r="AH43" s="28"/>
      <c r="AI43" s="2"/>
      <c r="AJ43" s="28"/>
      <c r="AK43" s="2"/>
      <c r="AL43" s="28"/>
    </row>
    <row r="44" spans="1:38" ht="14.25" customHeight="1" x14ac:dyDescent="0.25">
      <c r="A44" s="218" t="s">
        <v>286</v>
      </c>
      <c r="B44" s="22">
        <v>40</v>
      </c>
      <c r="C44" s="256" t="s">
        <v>435</v>
      </c>
      <c r="D44" s="256" t="s">
        <v>436</v>
      </c>
      <c r="E44" s="199" t="s">
        <v>346</v>
      </c>
      <c r="F44" s="1" t="s">
        <v>89</v>
      </c>
      <c r="G44" s="1" t="s">
        <v>52</v>
      </c>
      <c r="H44" s="218" t="s">
        <v>120</v>
      </c>
      <c r="I44" s="1"/>
      <c r="J44" s="216"/>
      <c r="K44" s="256" t="s">
        <v>142</v>
      </c>
      <c r="L44" s="1"/>
      <c r="M44" s="1">
        <v>15</v>
      </c>
      <c r="N44" s="1"/>
      <c r="O44" s="1"/>
      <c r="P44" s="1" t="s">
        <v>129</v>
      </c>
      <c r="Q44" s="1"/>
      <c r="R44" s="2"/>
      <c r="S44" s="2"/>
      <c r="T44" s="2"/>
      <c r="U44" s="2"/>
      <c r="V44" s="6"/>
      <c r="W44" s="2"/>
      <c r="X44" s="2"/>
      <c r="Y44" s="2"/>
      <c r="Z44" s="1"/>
      <c r="AA44" s="199"/>
      <c r="AC44" s="2"/>
      <c r="AD44" s="2"/>
      <c r="AE44" s="2"/>
      <c r="AF44" s="28"/>
      <c r="AG44" s="2"/>
      <c r="AH44" s="28"/>
      <c r="AI44" s="2"/>
      <c r="AJ44" s="28"/>
      <c r="AK44" s="2"/>
      <c r="AL44" s="28"/>
    </row>
    <row r="45" spans="1:38" ht="14.25" customHeight="1" x14ac:dyDescent="0.25">
      <c r="A45" s="218" t="s">
        <v>286</v>
      </c>
      <c r="B45" s="32">
        <v>41</v>
      </c>
      <c r="C45" s="256" t="s">
        <v>437</v>
      </c>
      <c r="D45" s="33" t="s">
        <v>158</v>
      </c>
      <c r="E45" s="199" t="s">
        <v>438</v>
      </c>
      <c r="F45" s="1" t="s">
        <v>87</v>
      </c>
      <c r="G45" s="1" t="s">
        <v>52</v>
      </c>
      <c r="H45" s="218" t="s">
        <v>120</v>
      </c>
      <c r="I45" s="1"/>
      <c r="J45" s="216"/>
      <c r="K45" s="33" t="s">
        <v>61</v>
      </c>
      <c r="L45" s="1"/>
      <c r="M45" s="1">
        <v>250</v>
      </c>
      <c r="N45" s="1"/>
      <c r="O45" s="1"/>
      <c r="P45" s="1" t="s">
        <v>129</v>
      </c>
      <c r="Q45" s="1"/>
      <c r="R45" s="2"/>
      <c r="S45" s="2"/>
      <c r="T45" s="2"/>
      <c r="U45" s="2"/>
      <c r="V45" s="6"/>
      <c r="W45" s="2"/>
      <c r="X45" s="2"/>
      <c r="Y45" s="2"/>
      <c r="Z45" s="1"/>
      <c r="AA45" s="199"/>
      <c r="AC45" s="2"/>
      <c r="AD45" s="2"/>
      <c r="AE45" s="2"/>
      <c r="AF45" s="28"/>
      <c r="AG45" s="2"/>
      <c r="AH45" s="28"/>
      <c r="AI45" s="2"/>
      <c r="AJ45" s="28"/>
      <c r="AK45" s="2"/>
      <c r="AL45" s="28"/>
    </row>
    <row r="46" spans="1:38" ht="14.25" customHeight="1" x14ac:dyDescent="0.25">
      <c r="A46" s="218" t="s">
        <v>286</v>
      </c>
      <c r="B46" s="22">
        <v>42</v>
      </c>
      <c r="C46" s="256" t="s">
        <v>439</v>
      </c>
      <c r="D46" s="256" t="s">
        <v>440</v>
      </c>
      <c r="E46" s="199" t="s">
        <v>433</v>
      </c>
      <c r="F46" s="1" t="s">
        <v>89</v>
      </c>
      <c r="G46" s="1" t="s">
        <v>52</v>
      </c>
      <c r="H46" s="218" t="s">
        <v>269</v>
      </c>
      <c r="I46" s="1"/>
      <c r="J46" s="216"/>
      <c r="K46" s="256" t="s">
        <v>142</v>
      </c>
      <c r="L46" s="1"/>
      <c r="M46" s="1">
        <v>200</v>
      </c>
      <c r="N46" s="1"/>
      <c r="O46" s="1"/>
      <c r="P46" s="1" t="s">
        <v>129</v>
      </c>
      <c r="Q46" s="1"/>
      <c r="R46" s="2"/>
      <c r="S46" s="2"/>
      <c r="T46" s="2"/>
      <c r="U46" s="2"/>
      <c r="V46" s="6"/>
      <c r="W46" s="2"/>
      <c r="X46" s="2"/>
      <c r="Y46" s="2"/>
      <c r="Z46" s="1"/>
      <c r="AA46" s="199"/>
      <c r="AC46" s="2"/>
      <c r="AD46" s="2"/>
      <c r="AE46" s="2"/>
      <c r="AF46" s="28"/>
      <c r="AG46" s="2"/>
      <c r="AH46" s="28"/>
      <c r="AI46" s="2"/>
      <c r="AJ46" s="28"/>
      <c r="AK46" s="2"/>
      <c r="AL46" s="28"/>
    </row>
    <row r="47" spans="1:38" ht="14.25" customHeight="1" x14ac:dyDescent="0.25">
      <c r="A47" s="84" t="s">
        <v>286</v>
      </c>
      <c r="B47" s="1">
        <v>43</v>
      </c>
      <c r="C47" s="2" t="s">
        <v>199</v>
      </c>
      <c r="D47" s="2" t="s">
        <v>200</v>
      </c>
      <c r="E47" s="199" t="s">
        <v>315</v>
      </c>
      <c r="F47" s="1" t="s">
        <v>87</v>
      </c>
      <c r="G47" s="1" t="s">
        <v>52</v>
      </c>
      <c r="H47" s="218" t="s">
        <v>120</v>
      </c>
      <c r="I47" s="1" t="s">
        <v>119</v>
      </c>
      <c r="J47" s="216">
        <v>300136</v>
      </c>
      <c r="K47" s="2" t="s">
        <v>61</v>
      </c>
      <c r="L47" s="1"/>
      <c r="M47" s="1">
        <v>125</v>
      </c>
      <c r="N47" s="1"/>
      <c r="O47" s="1"/>
      <c r="P47" s="1" t="s">
        <v>423</v>
      </c>
      <c r="Q47" s="1"/>
      <c r="R47" s="2"/>
      <c r="S47" s="3">
        <v>38351</v>
      </c>
      <c r="T47" s="5">
        <f ca="1">(TODAY()-S47)/365.25</f>
        <v>12.714579055441478</v>
      </c>
      <c r="U47" s="4">
        <v>664279983</v>
      </c>
      <c r="V47" s="7"/>
      <c r="W47" s="6" t="s">
        <v>257</v>
      </c>
      <c r="X47" s="61">
        <v>69330</v>
      </c>
      <c r="Y47" s="6" t="s">
        <v>258</v>
      </c>
      <c r="Z47" s="70" t="s">
        <v>24</v>
      </c>
      <c r="AA47" s="73"/>
      <c r="AC47" s="2"/>
      <c r="AD47" s="2"/>
      <c r="AE47" s="2"/>
      <c r="AF47" s="28"/>
      <c r="AG47" s="2"/>
      <c r="AH47" s="2"/>
      <c r="AI47" s="2"/>
      <c r="AJ47" s="2"/>
      <c r="AK47" s="2"/>
      <c r="AL47" s="2"/>
    </row>
    <row r="48" spans="1:38" ht="14.25" customHeight="1" x14ac:dyDescent="0.25">
      <c r="A48" s="218" t="s">
        <v>286</v>
      </c>
      <c r="B48" s="32">
        <v>44</v>
      </c>
      <c r="C48" s="256" t="s">
        <v>441</v>
      </c>
      <c r="D48" s="33" t="s">
        <v>442</v>
      </c>
      <c r="E48" s="199" t="s">
        <v>353</v>
      </c>
      <c r="F48" s="1" t="s">
        <v>87</v>
      </c>
      <c r="G48" s="1" t="s">
        <v>52</v>
      </c>
      <c r="H48" s="218" t="s">
        <v>120</v>
      </c>
      <c r="I48" s="1"/>
      <c r="J48" s="216"/>
      <c r="K48" s="33" t="s">
        <v>61</v>
      </c>
      <c r="L48" s="1"/>
      <c r="M48" s="1">
        <v>280</v>
      </c>
      <c r="N48" s="1"/>
      <c r="O48" s="1"/>
      <c r="P48" s="1" t="s">
        <v>129</v>
      </c>
      <c r="Q48" s="1"/>
      <c r="R48" s="2"/>
      <c r="S48" s="2"/>
      <c r="T48" s="2"/>
      <c r="U48" s="2"/>
      <c r="V48" s="6"/>
      <c r="W48" s="2"/>
      <c r="X48" s="2"/>
      <c r="Y48" s="2"/>
      <c r="Z48" s="1"/>
      <c r="AA48" s="199"/>
      <c r="AC48" s="2"/>
      <c r="AD48" s="2"/>
      <c r="AE48" s="2"/>
      <c r="AF48" s="28"/>
      <c r="AG48" s="2"/>
      <c r="AH48" s="28"/>
      <c r="AI48" s="2"/>
      <c r="AJ48" s="28"/>
      <c r="AK48" s="2"/>
      <c r="AL48" s="28"/>
    </row>
    <row r="49" spans="1:38" ht="14.25" customHeight="1" x14ac:dyDescent="0.25">
      <c r="A49" s="218" t="s">
        <v>286</v>
      </c>
      <c r="B49" s="22">
        <v>45</v>
      </c>
      <c r="C49" s="256" t="s">
        <v>167</v>
      </c>
      <c r="D49" s="256" t="s">
        <v>212</v>
      </c>
      <c r="E49" s="199" t="s">
        <v>117</v>
      </c>
      <c r="F49" s="1" t="s">
        <v>89</v>
      </c>
      <c r="G49" s="1" t="s">
        <v>52</v>
      </c>
      <c r="H49" s="218" t="s">
        <v>120</v>
      </c>
      <c r="I49" s="1"/>
      <c r="J49" s="216"/>
      <c r="K49" s="256" t="s">
        <v>61</v>
      </c>
      <c r="L49" s="1"/>
      <c r="M49" s="1">
        <v>280</v>
      </c>
      <c r="N49" s="1"/>
      <c r="O49" s="1"/>
      <c r="P49" s="1" t="s">
        <v>129</v>
      </c>
      <c r="Q49" s="1"/>
      <c r="R49" s="2"/>
      <c r="S49" s="2"/>
      <c r="T49" s="2"/>
      <c r="U49" s="2"/>
      <c r="V49" s="6"/>
      <c r="W49" s="2"/>
      <c r="X49" s="2"/>
      <c r="Y49" s="2"/>
      <c r="Z49" s="1"/>
      <c r="AA49" s="199"/>
      <c r="AC49" s="2"/>
      <c r="AD49" s="2"/>
      <c r="AE49" s="2"/>
      <c r="AF49" s="28"/>
      <c r="AG49" s="2"/>
      <c r="AH49" s="28"/>
      <c r="AI49" s="2"/>
      <c r="AJ49" s="28"/>
      <c r="AK49" s="2"/>
      <c r="AL49" s="28"/>
    </row>
    <row r="50" spans="1:38" ht="14.25" customHeight="1" x14ac:dyDescent="0.25">
      <c r="A50" s="84" t="s">
        <v>286</v>
      </c>
      <c r="B50" s="1">
        <v>46</v>
      </c>
      <c r="C50" s="2" t="s">
        <v>149</v>
      </c>
      <c r="D50" s="2" t="s">
        <v>150</v>
      </c>
      <c r="E50" s="199" t="s">
        <v>116</v>
      </c>
      <c r="F50" s="1" t="s">
        <v>87</v>
      </c>
      <c r="G50" s="1" t="s">
        <v>52</v>
      </c>
      <c r="H50" s="218" t="s">
        <v>120</v>
      </c>
      <c r="I50" s="1" t="s">
        <v>118</v>
      </c>
      <c r="J50" s="216">
        <v>172226</v>
      </c>
      <c r="K50" s="2" t="s">
        <v>54</v>
      </c>
      <c r="L50" s="1"/>
      <c r="M50" s="1">
        <v>260</v>
      </c>
      <c r="N50" s="1"/>
      <c r="O50" s="1"/>
      <c r="P50" s="1" t="s">
        <v>129</v>
      </c>
      <c r="Q50" s="1"/>
      <c r="R50" s="2" t="s">
        <v>151</v>
      </c>
      <c r="S50" s="3">
        <v>23255</v>
      </c>
      <c r="T50" s="5">
        <f ca="1">(TODAY()-S50)/365.25</f>
        <v>54.045174537987677</v>
      </c>
      <c r="U50" s="4"/>
      <c r="V50" s="7" t="s">
        <v>22</v>
      </c>
      <c r="W50" s="6" t="s">
        <v>152</v>
      </c>
      <c r="X50" s="61">
        <v>1090</v>
      </c>
      <c r="Y50" s="6" t="s">
        <v>153</v>
      </c>
      <c r="Z50" s="70" t="s">
        <v>24</v>
      </c>
      <c r="AA50" s="73">
        <v>79126911259</v>
      </c>
      <c r="AC50" s="2" t="s">
        <v>47</v>
      </c>
      <c r="AD50" s="2" t="s">
        <v>154</v>
      </c>
      <c r="AE50" s="2"/>
      <c r="AF50" s="28"/>
      <c r="AG50" s="2"/>
      <c r="AH50" s="2"/>
      <c r="AI50" s="2"/>
      <c r="AJ50" s="2"/>
      <c r="AK50" s="2"/>
      <c r="AL50" s="2"/>
    </row>
    <row r="51" spans="1:38" ht="14.25" customHeight="1" x14ac:dyDescent="0.25">
      <c r="A51" s="83" t="s">
        <v>286</v>
      </c>
      <c r="B51" s="32">
        <v>47</v>
      </c>
      <c r="C51" s="33" t="s">
        <v>194</v>
      </c>
      <c r="D51" s="33" t="s">
        <v>195</v>
      </c>
      <c r="E51" s="198" t="s">
        <v>117</v>
      </c>
      <c r="F51" s="32" t="s">
        <v>87</v>
      </c>
      <c r="G51" s="32" t="s">
        <v>52</v>
      </c>
      <c r="H51" s="217" t="s">
        <v>120</v>
      </c>
      <c r="I51" s="32" t="s">
        <v>118</v>
      </c>
      <c r="J51" s="212">
        <v>28543</v>
      </c>
      <c r="K51" s="33" t="s">
        <v>61</v>
      </c>
      <c r="L51" s="32"/>
      <c r="M51" s="32">
        <v>280</v>
      </c>
      <c r="N51" s="32"/>
      <c r="O51" s="32"/>
      <c r="P51" s="32" t="s">
        <v>129</v>
      </c>
      <c r="Q51" s="32"/>
      <c r="R51" s="33" t="s">
        <v>246</v>
      </c>
      <c r="S51" s="34">
        <v>22437</v>
      </c>
      <c r="T51" s="35">
        <f ca="1">(TODAY()-S51)/365.25</f>
        <v>56.284736481861735</v>
      </c>
      <c r="U51" s="36"/>
      <c r="V51" s="37"/>
      <c r="W51" s="38" t="s">
        <v>247</v>
      </c>
      <c r="X51" s="62">
        <v>26240</v>
      </c>
      <c r="Y51" s="38" t="s">
        <v>248</v>
      </c>
      <c r="Z51" s="69" t="s">
        <v>24</v>
      </c>
      <c r="AA51" s="72" t="s">
        <v>249</v>
      </c>
      <c r="AB51" s="39"/>
      <c r="AC51" s="33" t="s">
        <v>47</v>
      </c>
      <c r="AD51" s="33" t="s">
        <v>231</v>
      </c>
      <c r="AE51" s="33"/>
      <c r="AF51" s="221"/>
      <c r="AG51" s="33"/>
      <c r="AH51" s="33"/>
      <c r="AI51" s="33"/>
      <c r="AJ51" s="33"/>
      <c r="AK51" s="33"/>
      <c r="AL51" s="33"/>
    </row>
    <row r="52" spans="1:38" ht="14.25" customHeight="1" x14ac:dyDescent="0.25">
      <c r="A52" s="84" t="s">
        <v>286</v>
      </c>
      <c r="B52" s="1">
        <v>48</v>
      </c>
      <c r="C52" s="2" t="s">
        <v>193</v>
      </c>
      <c r="D52" s="2" t="s">
        <v>215</v>
      </c>
      <c r="E52" s="198" t="s">
        <v>180</v>
      </c>
      <c r="F52" s="1" t="s">
        <v>88</v>
      </c>
      <c r="G52" s="1" t="s">
        <v>52</v>
      </c>
      <c r="H52" s="218" t="s">
        <v>120</v>
      </c>
      <c r="I52" s="1" t="s">
        <v>119</v>
      </c>
      <c r="J52" s="216">
        <v>308354</v>
      </c>
      <c r="K52" s="2" t="s">
        <v>142</v>
      </c>
      <c r="L52" s="1"/>
      <c r="M52" s="1">
        <v>80</v>
      </c>
      <c r="N52" s="1"/>
      <c r="O52" s="1"/>
      <c r="P52" s="1" t="s">
        <v>423</v>
      </c>
      <c r="Q52" s="1"/>
      <c r="R52" s="2"/>
      <c r="S52" s="3">
        <v>38443</v>
      </c>
      <c r="T52" s="5">
        <f ca="1">(TODAY()-S52)/365.25</f>
        <v>12.462696783025326</v>
      </c>
      <c r="U52" s="4"/>
      <c r="V52" s="7"/>
      <c r="W52" s="6"/>
      <c r="X52" s="61">
        <v>26131</v>
      </c>
      <c r="Y52" s="6" t="s">
        <v>266</v>
      </c>
      <c r="Z52" s="70" t="s">
        <v>24</v>
      </c>
      <c r="AA52" s="73"/>
      <c r="AC52" s="2"/>
      <c r="AD52" s="2"/>
      <c r="AE52" s="2"/>
      <c r="AF52" s="28"/>
      <c r="AG52" s="2"/>
      <c r="AH52" s="2"/>
      <c r="AI52" s="2"/>
      <c r="AJ52" s="2"/>
      <c r="AK52" s="2"/>
      <c r="AL52" s="2"/>
    </row>
    <row r="53" spans="1:38" ht="14.25" customHeight="1" x14ac:dyDescent="0.25">
      <c r="A53" s="83" t="s">
        <v>286</v>
      </c>
      <c r="B53" s="32">
        <v>49</v>
      </c>
      <c r="C53" s="33" t="s">
        <v>193</v>
      </c>
      <c r="D53" s="33" t="s">
        <v>214</v>
      </c>
      <c r="E53" s="198" t="s">
        <v>180</v>
      </c>
      <c r="F53" s="32" t="s">
        <v>89</v>
      </c>
      <c r="G53" s="32" t="s">
        <v>52</v>
      </c>
      <c r="H53" s="217" t="s">
        <v>120</v>
      </c>
      <c r="I53" s="32" t="s">
        <v>118</v>
      </c>
      <c r="J53" s="212">
        <v>2376</v>
      </c>
      <c r="K53" s="33" t="s">
        <v>169</v>
      </c>
      <c r="L53" s="32"/>
      <c r="M53" s="32">
        <v>250</v>
      </c>
      <c r="N53" s="32"/>
      <c r="O53" s="32"/>
      <c r="P53" s="32" t="s">
        <v>129</v>
      </c>
      <c r="Q53" s="32"/>
      <c r="R53" s="33"/>
      <c r="S53" s="34">
        <v>27221</v>
      </c>
      <c r="T53" s="35">
        <f ca="1">(TODAY()-S53)/365.25</f>
        <v>43.186858316221766</v>
      </c>
      <c r="U53" s="36"/>
      <c r="V53" s="37"/>
      <c r="W53" s="38"/>
      <c r="X53" s="62">
        <v>26130</v>
      </c>
      <c r="Y53" s="38" t="s">
        <v>266</v>
      </c>
      <c r="Z53" s="69" t="s">
        <v>24</v>
      </c>
      <c r="AA53" s="72"/>
      <c r="AB53" s="39"/>
      <c r="AC53" s="33"/>
      <c r="AD53" s="33"/>
      <c r="AE53" s="33"/>
      <c r="AF53" s="221"/>
      <c r="AG53" s="33"/>
      <c r="AH53" s="33"/>
      <c r="AI53" s="33"/>
      <c r="AJ53" s="33"/>
      <c r="AK53" s="33"/>
      <c r="AL53" s="33"/>
    </row>
    <row r="54" spans="1:38" ht="14.25" customHeight="1" x14ac:dyDescent="0.25">
      <c r="A54" s="218" t="s">
        <v>286</v>
      </c>
      <c r="B54" s="22">
        <v>50</v>
      </c>
      <c r="C54" s="256" t="s">
        <v>443</v>
      </c>
      <c r="D54" s="256" t="s">
        <v>444</v>
      </c>
      <c r="E54" s="199" t="s">
        <v>315</v>
      </c>
      <c r="F54" s="1" t="s">
        <v>307</v>
      </c>
      <c r="G54" s="1" t="s">
        <v>52</v>
      </c>
      <c r="H54" s="218" t="s">
        <v>120</v>
      </c>
      <c r="I54" s="1"/>
      <c r="J54" s="216"/>
      <c r="K54" s="256" t="s">
        <v>61</v>
      </c>
      <c r="L54" s="1"/>
      <c r="M54" s="1">
        <v>300</v>
      </c>
      <c r="N54" s="1"/>
      <c r="O54" s="1"/>
      <c r="P54" s="1" t="s">
        <v>129</v>
      </c>
      <c r="Q54" s="1"/>
      <c r="R54" s="2"/>
      <c r="S54" s="2"/>
      <c r="T54" s="2"/>
      <c r="U54" s="2"/>
      <c r="V54" s="6"/>
      <c r="W54" s="2"/>
      <c r="X54" s="2"/>
      <c r="Y54" s="2"/>
      <c r="Z54" s="1"/>
      <c r="AA54" s="199"/>
      <c r="AC54" s="2"/>
      <c r="AD54" s="2"/>
      <c r="AE54" s="2"/>
      <c r="AF54" s="28"/>
      <c r="AG54" s="2"/>
      <c r="AH54" s="28"/>
      <c r="AI54" s="2"/>
      <c r="AJ54" s="28"/>
      <c r="AK54" s="2"/>
      <c r="AL54" s="28"/>
    </row>
    <row r="55" spans="1:38" ht="14.25" customHeight="1" x14ac:dyDescent="0.25">
      <c r="A55" s="218" t="s">
        <v>286</v>
      </c>
      <c r="B55" s="32">
        <v>51</v>
      </c>
      <c r="C55" s="33" t="s">
        <v>445</v>
      </c>
      <c r="D55" s="33" t="s">
        <v>147</v>
      </c>
      <c r="E55" s="199" t="s">
        <v>446</v>
      </c>
      <c r="F55" s="1" t="s">
        <v>86</v>
      </c>
      <c r="G55" s="1" t="s">
        <v>52</v>
      </c>
      <c r="H55" s="218" t="s">
        <v>120</v>
      </c>
      <c r="I55" s="1"/>
      <c r="J55" s="216"/>
      <c r="K55" s="33" t="s">
        <v>148</v>
      </c>
      <c r="L55" s="1"/>
      <c r="M55" s="1">
        <v>280</v>
      </c>
      <c r="N55" s="1"/>
      <c r="O55" s="1"/>
      <c r="P55" s="1" t="s">
        <v>129</v>
      </c>
      <c r="Q55" s="1"/>
      <c r="R55" s="2"/>
      <c r="S55" s="2"/>
      <c r="T55" s="2"/>
      <c r="U55" s="2"/>
      <c r="V55" s="6"/>
      <c r="W55" s="2"/>
      <c r="X55" s="2"/>
      <c r="Y55" s="2"/>
      <c r="Z55" s="1"/>
      <c r="AA55" s="199"/>
      <c r="AC55" s="2"/>
      <c r="AD55" s="2"/>
      <c r="AE55" s="2"/>
      <c r="AF55" s="28"/>
      <c r="AG55" s="2"/>
      <c r="AH55" s="28"/>
      <c r="AI55" s="2"/>
      <c r="AJ55" s="28"/>
      <c r="AK55" s="2"/>
      <c r="AL55" s="28"/>
    </row>
    <row r="56" spans="1:38" ht="14.25" customHeight="1" x14ac:dyDescent="0.25">
      <c r="A56" s="218" t="s">
        <v>286</v>
      </c>
      <c r="B56" s="22">
        <v>52</v>
      </c>
      <c r="C56" s="256" t="s">
        <v>447</v>
      </c>
      <c r="D56" s="256" t="s">
        <v>448</v>
      </c>
      <c r="E56" s="199"/>
      <c r="F56" s="1" t="s">
        <v>87</v>
      </c>
      <c r="G56" s="1" t="s">
        <v>52</v>
      </c>
      <c r="H56" s="218"/>
      <c r="I56" s="1" t="s">
        <v>253</v>
      </c>
      <c r="J56" s="216"/>
      <c r="K56" s="256" t="s">
        <v>61</v>
      </c>
      <c r="L56" s="1"/>
      <c r="M56" s="1">
        <v>300</v>
      </c>
      <c r="N56" s="1"/>
      <c r="O56" s="1"/>
      <c r="P56" s="1" t="s">
        <v>129</v>
      </c>
      <c r="Q56" s="1"/>
      <c r="R56" s="2"/>
      <c r="S56" s="2"/>
      <c r="T56" s="2"/>
      <c r="U56" s="2"/>
      <c r="V56" s="6"/>
      <c r="W56" s="2"/>
      <c r="X56" s="2"/>
      <c r="Y56" s="2"/>
      <c r="Z56" s="1"/>
      <c r="AA56" s="199"/>
      <c r="AC56" s="2"/>
      <c r="AD56" s="2"/>
      <c r="AE56" s="2"/>
      <c r="AF56" s="28"/>
      <c r="AG56" s="2"/>
      <c r="AH56" s="28"/>
      <c r="AI56" s="2"/>
      <c r="AJ56" s="28"/>
      <c r="AK56" s="2"/>
      <c r="AL56" s="28"/>
    </row>
    <row r="57" spans="1:38" ht="14.25" customHeight="1" x14ac:dyDescent="0.25">
      <c r="A57" s="83" t="s">
        <v>286</v>
      </c>
      <c r="B57" s="32">
        <v>53</v>
      </c>
      <c r="C57" s="33" t="s">
        <v>218</v>
      </c>
      <c r="D57" s="33" t="s">
        <v>219</v>
      </c>
      <c r="E57" s="198" t="s">
        <v>178</v>
      </c>
      <c r="F57" s="32" t="s">
        <v>86</v>
      </c>
      <c r="G57" s="32" t="s">
        <v>52</v>
      </c>
      <c r="H57" s="217" t="s">
        <v>120</v>
      </c>
      <c r="I57" s="32" t="s">
        <v>185</v>
      </c>
      <c r="J57" s="212">
        <v>20193</v>
      </c>
      <c r="K57" s="33" t="s">
        <v>169</v>
      </c>
      <c r="L57" s="32"/>
      <c r="M57" s="32">
        <v>250</v>
      </c>
      <c r="N57" s="32"/>
      <c r="O57" s="32"/>
      <c r="P57" s="32" t="s">
        <v>129</v>
      </c>
      <c r="Q57" s="32"/>
      <c r="R57" s="33" t="s">
        <v>267</v>
      </c>
      <c r="S57" s="34">
        <v>27337</v>
      </c>
      <c r="T57" s="35">
        <f ca="1">(TODAY()-S57)/365.25</f>
        <v>42.869267624914443</v>
      </c>
      <c r="U57" s="36">
        <v>475262664</v>
      </c>
      <c r="V57" s="37"/>
      <c r="W57" s="38" t="s">
        <v>268</v>
      </c>
      <c r="X57" s="62">
        <v>26110</v>
      </c>
      <c r="Y57" s="38" t="s">
        <v>183</v>
      </c>
      <c r="Z57" s="69" t="s">
        <v>24</v>
      </c>
      <c r="AA57" s="72">
        <v>910426310311</v>
      </c>
      <c r="AB57" s="39"/>
      <c r="AC57" s="33" t="s">
        <v>47</v>
      </c>
      <c r="AD57" s="33" t="s">
        <v>233</v>
      </c>
      <c r="AE57" s="33"/>
      <c r="AF57" s="221"/>
      <c r="AG57" s="33"/>
      <c r="AH57" s="33"/>
      <c r="AI57" s="33"/>
      <c r="AJ57" s="33"/>
      <c r="AK57" s="33"/>
      <c r="AL57" s="33"/>
    </row>
    <row r="58" spans="1:38" ht="14.25" customHeight="1" x14ac:dyDescent="0.25">
      <c r="A58" s="218" t="s">
        <v>286</v>
      </c>
      <c r="B58" s="32">
        <v>54</v>
      </c>
      <c r="C58" s="33" t="s">
        <v>449</v>
      </c>
      <c r="D58" s="33" t="s">
        <v>359</v>
      </c>
      <c r="E58" s="199" t="s">
        <v>117</v>
      </c>
      <c r="F58" s="1" t="s">
        <v>87</v>
      </c>
      <c r="G58" s="1" t="s">
        <v>52</v>
      </c>
      <c r="H58" s="218" t="s">
        <v>120</v>
      </c>
      <c r="I58" s="1"/>
      <c r="J58" s="216"/>
      <c r="K58" s="33" t="s">
        <v>61</v>
      </c>
      <c r="L58" s="1"/>
      <c r="M58" s="1">
        <v>250</v>
      </c>
      <c r="N58" s="1"/>
      <c r="O58" s="1"/>
      <c r="P58" s="1" t="s">
        <v>129</v>
      </c>
      <c r="Q58" s="1"/>
      <c r="R58" s="2"/>
      <c r="S58" s="2"/>
      <c r="T58" s="2"/>
      <c r="U58" s="2"/>
      <c r="V58" s="6"/>
      <c r="W58" s="2"/>
      <c r="X58" s="2"/>
      <c r="Y58" s="2"/>
      <c r="Z58" s="1"/>
      <c r="AA58" s="199"/>
      <c r="AC58" s="2"/>
      <c r="AD58" s="2"/>
      <c r="AE58" s="2"/>
      <c r="AF58" s="28"/>
      <c r="AG58" s="2"/>
      <c r="AH58" s="28"/>
      <c r="AI58" s="2"/>
      <c r="AJ58" s="28"/>
      <c r="AK58" s="2"/>
      <c r="AL58" s="28"/>
    </row>
    <row r="59" spans="1:38" ht="14.25" customHeight="1" x14ac:dyDescent="0.25">
      <c r="A59" s="218" t="s">
        <v>286</v>
      </c>
      <c r="B59" s="22">
        <v>55</v>
      </c>
      <c r="C59" s="256" t="s">
        <v>450</v>
      </c>
      <c r="D59" s="256" t="s">
        <v>451</v>
      </c>
      <c r="E59" s="199" t="s">
        <v>227</v>
      </c>
      <c r="F59" s="1" t="s">
        <v>86</v>
      </c>
      <c r="G59" s="1" t="s">
        <v>52</v>
      </c>
      <c r="H59" s="218" t="s">
        <v>120</v>
      </c>
      <c r="I59" s="1"/>
      <c r="J59" s="216"/>
      <c r="K59" s="256" t="s">
        <v>61</v>
      </c>
      <c r="L59" s="1"/>
      <c r="M59" s="1">
        <v>300</v>
      </c>
      <c r="N59" s="1"/>
      <c r="O59" s="1"/>
      <c r="P59" s="1" t="s">
        <v>129</v>
      </c>
      <c r="Q59" s="1"/>
      <c r="R59" s="2"/>
      <c r="S59" s="2"/>
      <c r="T59" s="2"/>
      <c r="U59" s="2"/>
      <c r="V59" s="6"/>
      <c r="W59" s="2"/>
      <c r="X59" s="2"/>
      <c r="Y59" s="2"/>
      <c r="Z59" s="1"/>
      <c r="AA59" s="199"/>
      <c r="AC59" s="2"/>
      <c r="AD59" s="2"/>
      <c r="AE59" s="2"/>
      <c r="AF59" s="28"/>
      <c r="AG59" s="2"/>
      <c r="AH59" s="28"/>
      <c r="AI59" s="2"/>
      <c r="AJ59" s="28"/>
      <c r="AK59" s="2"/>
      <c r="AL59" s="28"/>
    </row>
    <row r="60" spans="1:38" x14ac:dyDescent="0.25">
      <c r="A60" s="244" t="s">
        <v>286</v>
      </c>
      <c r="B60" s="237">
        <v>56</v>
      </c>
      <c r="C60" s="238" t="s">
        <v>205</v>
      </c>
      <c r="D60" s="238" t="s">
        <v>49</v>
      </c>
      <c r="E60" s="245" t="s">
        <v>206</v>
      </c>
      <c r="F60" s="237" t="s">
        <v>367</v>
      </c>
      <c r="G60" s="246" t="s">
        <v>52</v>
      </c>
      <c r="H60" s="247" t="s">
        <v>120</v>
      </c>
      <c r="I60" s="246" t="s">
        <v>185</v>
      </c>
      <c r="J60" s="248">
        <v>65741</v>
      </c>
      <c r="K60" s="238" t="s">
        <v>9</v>
      </c>
      <c r="L60" s="246"/>
      <c r="M60" s="246">
        <v>240</v>
      </c>
      <c r="N60" s="246"/>
      <c r="O60" s="246"/>
      <c r="P60" s="246" t="s">
        <v>129</v>
      </c>
      <c r="Q60" s="246" t="s">
        <v>283</v>
      </c>
      <c r="R60" s="239" t="s">
        <v>259</v>
      </c>
      <c r="S60" s="249">
        <v>23553</v>
      </c>
      <c r="T60" s="240">
        <f ca="1">(TODAY()-S60)/365.25</f>
        <v>53.229295003422315</v>
      </c>
      <c r="U60" s="241">
        <v>622808071</v>
      </c>
      <c r="V60" s="250"/>
      <c r="W60" s="242" t="s">
        <v>260</v>
      </c>
      <c r="X60" s="243">
        <v>7300</v>
      </c>
      <c r="Y60" s="242" t="s">
        <v>139</v>
      </c>
      <c r="Z60" s="251" t="s">
        <v>24</v>
      </c>
      <c r="AA60" s="252">
        <v>810107200711</v>
      </c>
      <c r="AB60" s="39"/>
      <c r="AC60" s="239"/>
      <c r="AD60" s="239"/>
      <c r="AE60" s="239"/>
      <c r="AF60" s="253"/>
      <c r="AG60" s="239"/>
      <c r="AH60" s="239"/>
      <c r="AI60" s="239"/>
      <c r="AJ60" s="239"/>
      <c r="AK60" s="239"/>
      <c r="AL60" s="239"/>
    </row>
    <row r="61" spans="1:38" x14ac:dyDescent="0.25">
      <c r="A61" s="244" t="s">
        <v>286</v>
      </c>
      <c r="B61" s="237">
        <v>57</v>
      </c>
      <c r="C61" s="238" t="s">
        <v>134</v>
      </c>
      <c r="D61" s="238" t="s">
        <v>135</v>
      </c>
      <c r="E61" s="245" t="s">
        <v>117</v>
      </c>
      <c r="F61" s="237" t="s">
        <v>367</v>
      </c>
      <c r="G61" s="246" t="s">
        <v>52</v>
      </c>
      <c r="H61" s="247" t="s">
        <v>120</v>
      </c>
      <c r="I61" s="246" t="s">
        <v>118</v>
      </c>
      <c r="J61" s="248">
        <v>281312</v>
      </c>
      <c r="K61" s="238" t="s">
        <v>136</v>
      </c>
      <c r="L61" s="246"/>
      <c r="M61" s="246">
        <v>175</v>
      </c>
      <c r="N61" s="246"/>
      <c r="O61" s="246" t="s">
        <v>24</v>
      </c>
      <c r="P61" s="246" t="s">
        <v>129</v>
      </c>
      <c r="Q61" s="246" t="s">
        <v>283</v>
      </c>
      <c r="R61" s="239" t="s">
        <v>137</v>
      </c>
      <c r="S61" s="249">
        <v>22424</v>
      </c>
      <c r="T61" s="240">
        <f ca="1">(TODAY()-S61)/365.25</f>
        <v>56.320328542094458</v>
      </c>
      <c r="U61" s="241">
        <v>475071309</v>
      </c>
      <c r="V61" s="250"/>
      <c r="W61" s="242" t="s">
        <v>138</v>
      </c>
      <c r="X61" s="243">
        <v>7300</v>
      </c>
      <c r="Y61" s="242" t="s">
        <v>139</v>
      </c>
      <c r="Z61" s="251" t="s">
        <v>24</v>
      </c>
      <c r="AA61" s="252">
        <v>770659561488</v>
      </c>
      <c r="AB61" s="39"/>
      <c r="AC61" s="239" t="s">
        <v>46</v>
      </c>
      <c r="AD61" s="239" t="s">
        <v>134</v>
      </c>
      <c r="AE61" s="239"/>
      <c r="AF61" s="253"/>
      <c r="AG61" s="239"/>
      <c r="AH61" s="239"/>
      <c r="AI61" s="239"/>
      <c r="AJ61" s="239"/>
      <c r="AK61" s="239"/>
      <c r="AL61" s="239"/>
    </row>
    <row r="62" spans="1:38" x14ac:dyDescent="0.25">
      <c r="A62" s="189" t="s">
        <v>286</v>
      </c>
      <c r="B62" s="222">
        <v>58</v>
      </c>
      <c r="C62" s="223" t="s">
        <v>197</v>
      </c>
      <c r="D62" s="223" t="s">
        <v>198</v>
      </c>
      <c r="E62" s="224" t="s">
        <v>180</v>
      </c>
      <c r="F62" s="222" t="s">
        <v>87</v>
      </c>
      <c r="G62" s="144" t="s">
        <v>52</v>
      </c>
      <c r="H62" s="225" t="s">
        <v>120</v>
      </c>
      <c r="I62" s="144" t="s">
        <v>118</v>
      </c>
      <c r="J62" s="226">
        <v>300924</v>
      </c>
      <c r="K62" s="223" t="s">
        <v>390</v>
      </c>
      <c r="L62" s="144"/>
      <c r="M62" s="144">
        <v>300</v>
      </c>
      <c r="N62" s="144"/>
      <c r="O62" s="144"/>
      <c r="P62" s="144" t="s">
        <v>129</v>
      </c>
      <c r="Q62" s="144"/>
      <c r="R62" s="95"/>
      <c r="S62" s="227">
        <v>30408</v>
      </c>
      <c r="T62" s="228">
        <f ca="1">(TODAY()-S62)/365.25</f>
        <v>34.461327857631758</v>
      </c>
      <c r="U62" s="229">
        <v>685173513</v>
      </c>
      <c r="V62" s="230"/>
      <c r="W62" s="231" t="s">
        <v>254</v>
      </c>
      <c r="X62" s="232">
        <v>26230</v>
      </c>
      <c r="Y62" s="231" t="s">
        <v>255</v>
      </c>
      <c r="Z62" s="145" t="s">
        <v>24</v>
      </c>
      <c r="AA62" s="233" t="s">
        <v>256</v>
      </c>
      <c r="AC62" s="95" t="s">
        <v>237</v>
      </c>
      <c r="AD62" s="95" t="s">
        <v>238</v>
      </c>
      <c r="AE62" s="95"/>
      <c r="AF62" s="234"/>
      <c r="AG62" s="95"/>
      <c r="AH62" s="95"/>
      <c r="AI62" s="95"/>
      <c r="AJ62" s="95"/>
      <c r="AK62" s="95"/>
      <c r="AL62" s="95"/>
    </row>
    <row r="63" spans="1:38" x14ac:dyDescent="0.25">
      <c r="A63" s="74" t="s">
        <v>286</v>
      </c>
      <c r="B63" s="237">
        <v>59</v>
      </c>
      <c r="C63" s="238" t="s">
        <v>452</v>
      </c>
      <c r="D63" s="238" t="s">
        <v>453</v>
      </c>
      <c r="E63" s="68" t="s">
        <v>204</v>
      </c>
      <c r="F63" s="222" t="s">
        <v>87</v>
      </c>
      <c r="G63" s="207" t="s">
        <v>52</v>
      </c>
      <c r="H63" s="74" t="s">
        <v>120</v>
      </c>
      <c r="I63" s="207"/>
      <c r="K63" s="238" t="s">
        <v>142</v>
      </c>
      <c r="L63" s="207"/>
      <c r="M63" s="207">
        <v>300</v>
      </c>
      <c r="N63" s="207"/>
      <c r="O63" s="207"/>
      <c r="P63" s="207" t="s">
        <v>129</v>
      </c>
      <c r="T63" s="223"/>
      <c r="U63" s="223"/>
      <c r="W63" s="223"/>
      <c r="X63" s="223"/>
      <c r="Y63" s="223"/>
      <c r="Z63" s="207"/>
    </row>
    <row r="64" spans="1:38" x14ac:dyDescent="0.25">
      <c r="A64" s="74" t="s">
        <v>286</v>
      </c>
      <c r="B64" s="254">
        <v>60</v>
      </c>
      <c r="C64" s="255" t="s">
        <v>454</v>
      </c>
      <c r="D64" s="255" t="s">
        <v>455</v>
      </c>
      <c r="E64" s="68" t="s">
        <v>204</v>
      </c>
      <c r="F64" s="222" t="s">
        <v>307</v>
      </c>
      <c r="G64" s="207" t="s">
        <v>52</v>
      </c>
      <c r="H64" s="74" t="s">
        <v>120</v>
      </c>
      <c r="I64" s="207"/>
      <c r="K64" s="255" t="s">
        <v>390</v>
      </c>
      <c r="L64" s="207"/>
      <c r="M64" s="207">
        <v>300</v>
      </c>
      <c r="N64" s="207"/>
      <c r="O64" s="207"/>
      <c r="P64" s="207" t="s">
        <v>129</v>
      </c>
      <c r="T64" s="223"/>
      <c r="U64" s="223"/>
      <c r="W64" s="223"/>
      <c r="X64" s="223"/>
      <c r="Y64" s="223"/>
      <c r="Z64" s="207"/>
    </row>
    <row r="65" spans="1:38" x14ac:dyDescent="0.25">
      <c r="A65" s="74" t="s">
        <v>286</v>
      </c>
      <c r="B65" s="237">
        <v>61</v>
      </c>
      <c r="C65" s="238" t="s">
        <v>456</v>
      </c>
      <c r="D65" s="238" t="s">
        <v>168</v>
      </c>
      <c r="E65" s="68" t="s">
        <v>117</v>
      </c>
      <c r="F65" s="222" t="s">
        <v>88</v>
      </c>
      <c r="G65" s="207" t="s">
        <v>52</v>
      </c>
      <c r="H65" s="74" t="s">
        <v>120</v>
      </c>
      <c r="I65" s="207"/>
      <c r="K65" s="238" t="s">
        <v>61</v>
      </c>
      <c r="L65" s="207"/>
      <c r="M65" s="207">
        <v>250</v>
      </c>
      <c r="N65" s="207"/>
      <c r="O65" s="207"/>
      <c r="P65" s="207" t="s">
        <v>129</v>
      </c>
      <c r="T65" s="223"/>
      <c r="U65" s="223"/>
      <c r="W65" s="223"/>
      <c r="X65" s="223"/>
      <c r="Y65" s="223"/>
      <c r="Z65" s="207"/>
    </row>
    <row r="66" spans="1:38" x14ac:dyDescent="0.25">
      <c r="A66" s="189" t="s">
        <v>286</v>
      </c>
      <c r="B66" s="222">
        <v>62</v>
      </c>
      <c r="C66" s="223" t="s">
        <v>213</v>
      </c>
      <c r="D66" s="223" t="s">
        <v>135</v>
      </c>
      <c r="E66" s="224" t="s">
        <v>117</v>
      </c>
      <c r="F66" s="144" t="s">
        <v>367</v>
      </c>
      <c r="G66" s="144" t="s">
        <v>52</v>
      </c>
      <c r="H66" s="225" t="s">
        <v>120</v>
      </c>
      <c r="I66" s="144" t="s">
        <v>118</v>
      </c>
      <c r="J66" s="226">
        <v>271404</v>
      </c>
      <c r="K66" s="223" t="s">
        <v>136</v>
      </c>
      <c r="L66" s="144"/>
      <c r="M66" s="144">
        <v>175</v>
      </c>
      <c r="N66" s="144"/>
      <c r="O66" s="144"/>
      <c r="P66" s="144" t="s">
        <v>129</v>
      </c>
      <c r="Q66" s="144"/>
      <c r="R66" s="95" t="s">
        <v>264</v>
      </c>
      <c r="S66" s="227">
        <v>21793</v>
      </c>
      <c r="T66" s="228">
        <f ca="1">(TODAY()-S66)/365.25</f>
        <v>58.047912388774812</v>
      </c>
      <c r="U66" s="229">
        <v>677003573</v>
      </c>
      <c r="V66" s="230"/>
      <c r="W66" s="231" t="s">
        <v>265</v>
      </c>
      <c r="X66" s="232">
        <v>7300</v>
      </c>
      <c r="Y66" s="231" t="s">
        <v>139</v>
      </c>
      <c r="Z66" s="145" t="s">
        <v>24</v>
      </c>
      <c r="AA66" s="233">
        <v>761107200441</v>
      </c>
      <c r="AC66" s="95" t="s">
        <v>46</v>
      </c>
      <c r="AD66" s="95" t="s">
        <v>240</v>
      </c>
      <c r="AE66" s="95"/>
      <c r="AF66" s="234"/>
      <c r="AG66" s="95"/>
      <c r="AH66" s="95"/>
      <c r="AI66" s="95"/>
      <c r="AJ66" s="95"/>
      <c r="AK66" s="95"/>
      <c r="AL66" s="95"/>
    </row>
    <row r="67" spans="1:38" x14ac:dyDescent="0.25">
      <c r="A67" s="74" t="s">
        <v>286</v>
      </c>
      <c r="B67" s="254">
        <v>63</v>
      </c>
      <c r="C67" s="255" t="s">
        <v>207</v>
      </c>
      <c r="D67" s="255" t="s">
        <v>208</v>
      </c>
      <c r="E67" s="68" t="s">
        <v>204</v>
      </c>
      <c r="F67" s="207" t="s">
        <v>86</v>
      </c>
      <c r="G67" s="207" t="s">
        <v>52</v>
      </c>
      <c r="H67" s="74" t="s">
        <v>120</v>
      </c>
      <c r="I67" s="207"/>
      <c r="K67" s="255" t="s">
        <v>142</v>
      </c>
      <c r="L67" s="207"/>
      <c r="M67" s="207">
        <v>125</v>
      </c>
      <c r="N67" s="207"/>
      <c r="O67" s="207"/>
      <c r="P67" s="207" t="s">
        <v>174</v>
      </c>
      <c r="T67" s="223"/>
      <c r="U67" s="223"/>
      <c r="W67" s="223"/>
      <c r="X67" s="223"/>
      <c r="Y67" s="223"/>
      <c r="Z67" s="207"/>
    </row>
    <row r="68" spans="1:38" x14ac:dyDescent="0.25">
      <c r="A68" s="189" t="s">
        <v>286</v>
      </c>
      <c r="B68" s="222">
        <v>64</v>
      </c>
      <c r="C68" s="223" t="s">
        <v>196</v>
      </c>
      <c r="D68" s="223" t="s">
        <v>220</v>
      </c>
      <c r="E68" s="224" t="s">
        <v>221</v>
      </c>
      <c r="F68" s="144" t="s">
        <v>89</v>
      </c>
      <c r="G68" s="144" t="s">
        <v>52</v>
      </c>
      <c r="H68" s="225" t="s">
        <v>269</v>
      </c>
      <c r="I68" s="144" t="s">
        <v>185</v>
      </c>
      <c r="J68" s="226">
        <v>286169</v>
      </c>
      <c r="K68" s="223" t="s">
        <v>142</v>
      </c>
      <c r="L68" s="144"/>
      <c r="M68" s="144">
        <v>80</v>
      </c>
      <c r="N68" s="144"/>
      <c r="O68" s="144"/>
      <c r="P68" s="144" t="s">
        <v>174</v>
      </c>
      <c r="Q68" s="144"/>
      <c r="R68" s="95"/>
      <c r="S68" s="227">
        <v>37188</v>
      </c>
      <c r="T68" s="228">
        <f ca="1">(TODAY()-S68)/365.25</f>
        <v>15.898699520876113</v>
      </c>
      <c r="U68" s="229"/>
      <c r="V68" s="230"/>
      <c r="W68" s="231" t="s">
        <v>270</v>
      </c>
      <c r="X68" s="232">
        <v>43000</v>
      </c>
      <c r="Y68" s="231" t="s">
        <v>271</v>
      </c>
      <c r="Z68" s="145" t="s">
        <v>24</v>
      </c>
      <c r="AA68" s="233" t="s">
        <v>272</v>
      </c>
      <c r="AC68" s="95" t="s">
        <v>229</v>
      </c>
      <c r="AD68" s="95" t="s">
        <v>234</v>
      </c>
      <c r="AE68" s="95"/>
      <c r="AF68" s="234"/>
      <c r="AG68" s="95"/>
      <c r="AH68" s="95"/>
      <c r="AI68" s="95"/>
      <c r="AJ68" s="95"/>
      <c r="AK68" s="95"/>
      <c r="AL68" s="95"/>
    </row>
    <row r="69" spans="1:38" x14ac:dyDescent="0.25">
      <c r="A69" s="74" t="s">
        <v>286</v>
      </c>
      <c r="B69" s="237">
        <v>65</v>
      </c>
      <c r="C69" s="238" t="s">
        <v>457</v>
      </c>
      <c r="D69" s="238" t="s">
        <v>458</v>
      </c>
      <c r="E69" s="68" t="s">
        <v>178</v>
      </c>
      <c r="F69" s="207" t="s">
        <v>87</v>
      </c>
      <c r="G69" s="207" t="s">
        <v>52</v>
      </c>
      <c r="H69" s="74" t="s">
        <v>120</v>
      </c>
      <c r="I69" s="207"/>
      <c r="K69" s="238" t="s">
        <v>61</v>
      </c>
      <c r="L69" s="207"/>
      <c r="M69" s="207">
        <v>300</v>
      </c>
      <c r="N69" s="207"/>
      <c r="O69" s="207"/>
      <c r="P69" s="207" t="s">
        <v>129</v>
      </c>
      <c r="T69" s="223"/>
      <c r="U69" s="223"/>
      <c r="W69" s="223"/>
      <c r="X69" s="223"/>
      <c r="Y69" s="223"/>
      <c r="Z69" s="207"/>
    </row>
    <row r="70" spans="1:38" x14ac:dyDescent="0.25">
      <c r="A70" s="244" t="s">
        <v>286</v>
      </c>
      <c r="B70" s="237">
        <v>66</v>
      </c>
      <c r="C70" s="238" t="s">
        <v>189</v>
      </c>
      <c r="D70" s="238" t="s">
        <v>141</v>
      </c>
      <c r="E70" s="198" t="s">
        <v>116</v>
      </c>
      <c r="F70" s="246" t="s">
        <v>89</v>
      </c>
      <c r="G70" s="246" t="s">
        <v>52</v>
      </c>
      <c r="H70" s="247" t="s">
        <v>120</v>
      </c>
      <c r="I70" s="246" t="s">
        <v>118</v>
      </c>
      <c r="J70" s="248">
        <v>5073</v>
      </c>
      <c r="K70" s="238" t="s">
        <v>61</v>
      </c>
      <c r="L70" s="246"/>
      <c r="M70" s="246">
        <v>250</v>
      </c>
      <c r="N70" s="246"/>
      <c r="O70" s="246"/>
      <c r="P70" s="246" t="s">
        <v>129</v>
      </c>
      <c r="Q70" s="246"/>
      <c r="R70" s="239" t="s">
        <v>190</v>
      </c>
      <c r="S70" s="249">
        <v>23825</v>
      </c>
      <c r="T70" s="240">
        <f ca="1">(TODAY()-S70)/365.25</f>
        <v>52.484599589322379</v>
      </c>
      <c r="U70" s="241">
        <v>684843433</v>
      </c>
      <c r="V70" s="250"/>
      <c r="W70" s="242" t="s">
        <v>191</v>
      </c>
      <c r="X70" s="243">
        <v>69290</v>
      </c>
      <c r="Y70" s="242" t="s">
        <v>192</v>
      </c>
      <c r="Z70" s="251" t="s">
        <v>24</v>
      </c>
      <c r="AA70" s="252">
        <v>810669110136</v>
      </c>
      <c r="AB70" s="39"/>
      <c r="AC70" s="239" t="s">
        <v>55</v>
      </c>
      <c r="AD70" s="239" t="s">
        <v>236</v>
      </c>
      <c r="AE70" s="239"/>
      <c r="AF70" s="253"/>
      <c r="AG70" s="239"/>
      <c r="AH70" s="239"/>
      <c r="AI70" s="239"/>
      <c r="AJ70" s="239"/>
      <c r="AK70" s="239"/>
      <c r="AL70" s="239"/>
    </row>
    <row r="71" spans="1:38" x14ac:dyDescent="0.25">
      <c r="A71" s="74" t="s">
        <v>286</v>
      </c>
      <c r="B71" s="254">
        <v>67</v>
      </c>
      <c r="C71" s="255" t="s">
        <v>459</v>
      </c>
      <c r="D71" s="255" t="s">
        <v>460</v>
      </c>
      <c r="E71" s="68" t="s">
        <v>177</v>
      </c>
      <c r="F71" s="207" t="s">
        <v>87</v>
      </c>
      <c r="G71" s="207" t="s">
        <v>52</v>
      </c>
      <c r="H71" s="74" t="s">
        <v>120</v>
      </c>
      <c r="I71" s="207"/>
      <c r="K71" s="255" t="s">
        <v>54</v>
      </c>
      <c r="L71" s="207"/>
      <c r="M71" s="207">
        <v>260</v>
      </c>
      <c r="N71" s="207"/>
      <c r="O71" s="207"/>
      <c r="P71" s="207" t="s">
        <v>129</v>
      </c>
      <c r="T71" s="223"/>
      <c r="U71" s="223"/>
      <c r="W71" s="223"/>
      <c r="X71" s="223"/>
      <c r="Y71" s="223"/>
      <c r="Z71" s="207"/>
    </row>
    <row r="72" spans="1:38" x14ac:dyDescent="0.25">
      <c r="A72" s="74" t="s">
        <v>286</v>
      </c>
      <c r="B72" s="237">
        <v>68</v>
      </c>
      <c r="C72" s="238" t="s">
        <v>461</v>
      </c>
      <c r="D72" s="238" t="s">
        <v>365</v>
      </c>
      <c r="E72" s="68" t="s">
        <v>411</v>
      </c>
      <c r="F72" s="207" t="s">
        <v>87</v>
      </c>
      <c r="G72" s="207" t="s">
        <v>52</v>
      </c>
      <c r="H72" s="74" t="s">
        <v>120</v>
      </c>
      <c r="I72" s="207"/>
      <c r="K72" s="238" t="s">
        <v>61</v>
      </c>
      <c r="L72" s="207"/>
      <c r="M72" s="207">
        <v>250</v>
      </c>
      <c r="N72" s="207"/>
      <c r="O72" s="207"/>
      <c r="P72" s="207" t="s">
        <v>129</v>
      </c>
      <c r="T72" s="223"/>
      <c r="U72" s="223"/>
      <c r="W72" s="223"/>
      <c r="X72" s="223"/>
      <c r="Y72" s="223"/>
      <c r="Z72" s="207"/>
    </row>
    <row r="73" spans="1:38" x14ac:dyDescent="0.25">
      <c r="A73" s="74" t="s">
        <v>286</v>
      </c>
      <c r="B73" s="254">
        <v>69</v>
      </c>
      <c r="C73" s="255" t="s">
        <v>462</v>
      </c>
      <c r="D73" s="255" t="s">
        <v>49</v>
      </c>
      <c r="E73" s="68" t="s">
        <v>463</v>
      </c>
      <c r="F73" s="207" t="s">
        <v>87</v>
      </c>
      <c r="G73" s="207" t="s">
        <v>52</v>
      </c>
      <c r="H73" s="74" t="s">
        <v>120</v>
      </c>
      <c r="I73" s="207"/>
      <c r="K73" s="255" t="s">
        <v>61</v>
      </c>
      <c r="L73" s="207"/>
      <c r="M73" s="207">
        <v>250</v>
      </c>
      <c r="N73" s="207"/>
      <c r="O73" s="207"/>
      <c r="P73" s="207" t="s">
        <v>129</v>
      </c>
      <c r="T73" s="223"/>
      <c r="U73" s="223"/>
      <c r="W73" s="223"/>
      <c r="X73" s="223"/>
      <c r="Y73" s="223"/>
      <c r="Z73" s="207"/>
    </row>
    <row r="74" spans="1:38" x14ac:dyDescent="0.25">
      <c r="A74" s="74" t="s">
        <v>286</v>
      </c>
      <c r="B74" s="237">
        <v>70</v>
      </c>
      <c r="C74" s="238" t="s">
        <v>462</v>
      </c>
      <c r="D74" s="238" t="s">
        <v>464</v>
      </c>
      <c r="E74" s="68" t="s">
        <v>463</v>
      </c>
      <c r="F74" s="207" t="s">
        <v>87</v>
      </c>
      <c r="G74" s="207" t="s">
        <v>52</v>
      </c>
      <c r="H74" s="74" t="s">
        <v>120</v>
      </c>
      <c r="I74" s="207"/>
      <c r="K74" s="238" t="s">
        <v>61</v>
      </c>
      <c r="L74" s="207"/>
      <c r="M74" s="207">
        <v>250</v>
      </c>
      <c r="N74" s="207"/>
      <c r="O74" s="207"/>
      <c r="P74" s="207" t="s">
        <v>129</v>
      </c>
      <c r="T74" s="223"/>
      <c r="U74" s="223"/>
      <c r="W74" s="223"/>
      <c r="X74" s="223"/>
      <c r="Y74" s="223"/>
      <c r="Z74" s="207"/>
    </row>
    <row r="75" spans="1:38" x14ac:dyDescent="0.25">
      <c r="A75" s="74" t="s">
        <v>286</v>
      </c>
      <c r="B75" s="237">
        <v>71</v>
      </c>
      <c r="C75" s="238" t="s">
        <v>465</v>
      </c>
      <c r="D75" s="238" t="s">
        <v>53</v>
      </c>
      <c r="E75" s="68" t="s">
        <v>466</v>
      </c>
      <c r="F75" s="207" t="s">
        <v>88</v>
      </c>
      <c r="G75" s="207" t="s">
        <v>52</v>
      </c>
      <c r="H75" s="74" t="s">
        <v>120</v>
      </c>
      <c r="I75" s="207" t="s">
        <v>467</v>
      </c>
      <c r="K75" s="238" t="s">
        <v>142</v>
      </c>
      <c r="L75" s="207"/>
      <c r="M75" s="207">
        <v>125</v>
      </c>
      <c r="N75" s="207"/>
      <c r="O75" s="207"/>
      <c r="P75" s="207" t="s">
        <v>129</v>
      </c>
      <c r="T75" s="223"/>
      <c r="U75" s="223"/>
      <c r="W75" s="223"/>
      <c r="X75" s="223"/>
      <c r="Y75" s="223"/>
      <c r="Z75" s="207"/>
    </row>
    <row r="76" spans="1:38" x14ac:dyDescent="0.25">
      <c r="A76" s="74" t="s">
        <v>286</v>
      </c>
      <c r="B76" s="254">
        <v>72</v>
      </c>
      <c r="C76" s="255" t="s">
        <v>468</v>
      </c>
      <c r="D76" s="255" t="s">
        <v>469</v>
      </c>
      <c r="E76" s="68" t="s">
        <v>117</v>
      </c>
      <c r="F76" s="207" t="s">
        <v>87</v>
      </c>
      <c r="G76" s="207" t="s">
        <v>52</v>
      </c>
      <c r="H76" s="74" t="s">
        <v>120</v>
      </c>
      <c r="I76" s="207" t="s">
        <v>253</v>
      </c>
      <c r="K76" s="255" t="s">
        <v>61</v>
      </c>
      <c r="L76" s="207"/>
      <c r="M76" s="207">
        <v>250</v>
      </c>
      <c r="N76" s="207"/>
      <c r="O76" s="207"/>
      <c r="P76" s="207" t="s">
        <v>129</v>
      </c>
      <c r="Z76" s="207"/>
    </row>
    <row r="77" spans="1:38" x14ac:dyDescent="0.25">
      <c r="A77" s="244" t="s">
        <v>286</v>
      </c>
      <c r="B77" s="237">
        <v>73</v>
      </c>
      <c r="C77" s="238" t="s">
        <v>196</v>
      </c>
      <c r="D77" s="238" t="s">
        <v>222</v>
      </c>
      <c r="E77" s="245" t="s">
        <v>221</v>
      </c>
      <c r="F77" s="246" t="s">
        <v>86</v>
      </c>
      <c r="G77" s="246" t="s">
        <v>52</v>
      </c>
      <c r="H77" s="247" t="s">
        <v>269</v>
      </c>
      <c r="I77" s="246" t="s">
        <v>185</v>
      </c>
      <c r="J77" s="248">
        <v>286171</v>
      </c>
      <c r="K77" s="238" t="s">
        <v>142</v>
      </c>
      <c r="L77" s="246"/>
      <c r="M77" s="246">
        <v>125</v>
      </c>
      <c r="N77" s="246"/>
      <c r="O77" s="246"/>
      <c r="P77" s="246" t="s">
        <v>162</v>
      </c>
      <c r="Q77" s="246"/>
      <c r="R77" s="239" t="s">
        <v>273</v>
      </c>
      <c r="S77" s="249">
        <v>36531</v>
      </c>
      <c r="T77" s="257">
        <f ca="1">(TODAY()-S77)/365.25</f>
        <v>17.697467488021903</v>
      </c>
      <c r="U77" s="258">
        <v>771252646</v>
      </c>
      <c r="V77" s="250"/>
      <c r="W77" s="259" t="s">
        <v>270</v>
      </c>
      <c r="X77" s="260">
        <v>43001</v>
      </c>
      <c r="Y77" s="259" t="s">
        <v>271</v>
      </c>
      <c r="Z77" s="251" t="s">
        <v>24</v>
      </c>
      <c r="AA77" s="252" t="s">
        <v>274</v>
      </c>
      <c r="AB77" s="39"/>
      <c r="AC77" s="239"/>
      <c r="AD77" s="239"/>
      <c r="AE77" s="239"/>
      <c r="AF77" s="253"/>
      <c r="AG77" s="239"/>
      <c r="AH77" s="239"/>
      <c r="AI77" s="239"/>
      <c r="AJ77" s="239"/>
      <c r="AK77" s="239"/>
      <c r="AL77" s="239"/>
    </row>
    <row r="78" spans="1:38" x14ac:dyDescent="0.25">
      <c r="A78" s="74" t="s">
        <v>286</v>
      </c>
      <c r="B78" s="237">
        <v>74</v>
      </c>
      <c r="C78" s="238" t="s">
        <v>470</v>
      </c>
      <c r="D78" s="238" t="s">
        <v>471</v>
      </c>
      <c r="E78" s="68" t="s">
        <v>177</v>
      </c>
      <c r="F78" s="207" t="s">
        <v>89</v>
      </c>
      <c r="G78" s="207" t="s">
        <v>52</v>
      </c>
      <c r="H78" s="74" t="s">
        <v>120</v>
      </c>
      <c r="I78" s="207"/>
      <c r="K78" s="238" t="s">
        <v>159</v>
      </c>
      <c r="L78" s="207"/>
      <c r="M78" s="207">
        <v>250</v>
      </c>
      <c r="N78" s="207"/>
      <c r="O78" s="207"/>
      <c r="P78" s="207" t="s">
        <v>129</v>
      </c>
      <c r="Z78" s="207"/>
    </row>
    <row r="79" spans="1:38" x14ac:dyDescent="0.25">
      <c r="A79" s="74" t="s">
        <v>286</v>
      </c>
      <c r="B79" s="254">
        <v>75</v>
      </c>
      <c r="C79" s="255" t="s">
        <v>472</v>
      </c>
      <c r="D79" s="223" t="s">
        <v>458</v>
      </c>
      <c r="E79" s="68" t="s">
        <v>381</v>
      </c>
      <c r="F79" s="207" t="s">
        <v>88</v>
      </c>
      <c r="G79" s="207" t="s">
        <v>52</v>
      </c>
      <c r="H79" s="74" t="s">
        <v>120</v>
      </c>
      <c r="I79" s="207"/>
      <c r="K79" s="255" t="s">
        <v>339</v>
      </c>
      <c r="L79" s="207"/>
      <c r="M79" s="207">
        <v>280</v>
      </c>
      <c r="N79" s="207"/>
      <c r="O79" s="207"/>
      <c r="P79" s="207" t="s">
        <v>129</v>
      </c>
      <c r="Z79" s="207"/>
    </row>
    <row r="80" spans="1:38" x14ac:dyDescent="0.25">
      <c r="A80" s="74" t="s">
        <v>286</v>
      </c>
      <c r="B80" s="237">
        <v>76</v>
      </c>
      <c r="C80" s="238" t="s">
        <v>473</v>
      </c>
      <c r="D80" s="238" t="s">
        <v>150</v>
      </c>
      <c r="E80" s="68" t="s">
        <v>411</v>
      </c>
      <c r="F80" s="207" t="s">
        <v>307</v>
      </c>
      <c r="G80" s="207" t="s">
        <v>52</v>
      </c>
      <c r="H80" s="74" t="s">
        <v>120</v>
      </c>
      <c r="I80" s="207"/>
      <c r="K80" s="238" t="s">
        <v>54</v>
      </c>
      <c r="L80" s="207"/>
      <c r="M80" s="207">
        <v>260</v>
      </c>
      <c r="N80" s="207"/>
      <c r="O80" s="207"/>
      <c r="P80" s="207" t="s">
        <v>129</v>
      </c>
      <c r="Z80" s="207"/>
    </row>
    <row r="81" spans="1:26" x14ac:dyDescent="0.25">
      <c r="A81" s="74" t="s">
        <v>286</v>
      </c>
      <c r="B81" s="254">
        <v>77</v>
      </c>
      <c r="C81" s="255" t="s">
        <v>474</v>
      </c>
      <c r="D81" s="223" t="s">
        <v>475</v>
      </c>
      <c r="E81" s="68" t="s">
        <v>227</v>
      </c>
      <c r="F81" s="207" t="s">
        <v>86</v>
      </c>
      <c r="G81" s="207" t="s">
        <v>52</v>
      </c>
      <c r="H81" s="74" t="s">
        <v>120</v>
      </c>
      <c r="I81" s="207"/>
      <c r="K81" s="255" t="s">
        <v>61</v>
      </c>
      <c r="L81" s="207"/>
      <c r="M81" s="207">
        <v>280</v>
      </c>
      <c r="N81" s="207"/>
      <c r="O81" s="207"/>
      <c r="P81" s="207" t="s">
        <v>129</v>
      </c>
      <c r="Z81" s="207"/>
    </row>
    <row r="82" spans="1:26" x14ac:dyDescent="0.25">
      <c r="A82" s="74" t="s">
        <v>286</v>
      </c>
      <c r="B82" s="237">
        <v>78</v>
      </c>
      <c r="C82" s="238" t="s">
        <v>474</v>
      </c>
      <c r="D82" s="238" t="s">
        <v>476</v>
      </c>
      <c r="E82" s="68" t="s">
        <v>227</v>
      </c>
      <c r="F82" s="207" t="s">
        <v>86</v>
      </c>
      <c r="G82" s="207" t="s">
        <v>52</v>
      </c>
      <c r="H82" s="74" t="s">
        <v>120</v>
      </c>
      <c r="I82" s="207"/>
      <c r="K82" s="238" t="s">
        <v>61</v>
      </c>
      <c r="L82" s="207"/>
      <c r="M82" s="207">
        <v>250</v>
      </c>
      <c r="N82" s="207"/>
      <c r="O82" s="207"/>
      <c r="P82" s="207" t="s">
        <v>129</v>
      </c>
      <c r="Z82" s="207"/>
    </row>
    <row r="83" spans="1:26" x14ac:dyDescent="0.25">
      <c r="A83" s="74" t="s">
        <v>286</v>
      </c>
      <c r="B83" s="254">
        <v>79</v>
      </c>
      <c r="C83" s="255" t="s">
        <v>477</v>
      </c>
      <c r="D83" s="223" t="s">
        <v>478</v>
      </c>
      <c r="E83" s="68" t="s">
        <v>433</v>
      </c>
      <c r="F83" s="207" t="s">
        <v>307</v>
      </c>
      <c r="G83" s="207" t="s">
        <v>52</v>
      </c>
      <c r="H83" s="74" t="s">
        <v>269</v>
      </c>
      <c r="I83" s="207"/>
      <c r="K83" s="255" t="s">
        <v>142</v>
      </c>
      <c r="L83" s="207"/>
      <c r="M83" s="207">
        <v>300</v>
      </c>
      <c r="N83" s="207"/>
      <c r="O83" s="207"/>
      <c r="P83" s="207" t="s">
        <v>129</v>
      </c>
      <c r="Z83" s="207"/>
    </row>
    <row r="84" spans="1:26" x14ac:dyDescent="0.25">
      <c r="A84" s="74" t="s">
        <v>286</v>
      </c>
      <c r="B84" s="237">
        <v>80</v>
      </c>
      <c r="C84" s="238" t="s">
        <v>479</v>
      </c>
      <c r="D84" s="238" t="s">
        <v>480</v>
      </c>
      <c r="E84" s="68" t="s">
        <v>204</v>
      </c>
      <c r="F84" s="207" t="s">
        <v>307</v>
      </c>
      <c r="G84" s="207" t="s">
        <v>52</v>
      </c>
      <c r="H84" s="74" t="s">
        <v>120</v>
      </c>
      <c r="I84" s="207"/>
      <c r="K84" s="238" t="s">
        <v>142</v>
      </c>
      <c r="L84" s="207"/>
      <c r="M84" s="207">
        <v>300</v>
      </c>
      <c r="N84" s="207"/>
      <c r="O84" s="207"/>
      <c r="P84" s="207" t="s">
        <v>129</v>
      </c>
      <c r="Z84" s="207"/>
    </row>
    <row r="85" spans="1:26" x14ac:dyDescent="0.25">
      <c r="A85" s="74" t="s">
        <v>286</v>
      </c>
      <c r="B85" s="254">
        <v>81</v>
      </c>
      <c r="C85" s="255" t="s">
        <v>481</v>
      </c>
      <c r="D85" s="223" t="s">
        <v>195</v>
      </c>
      <c r="E85" s="68" t="s">
        <v>204</v>
      </c>
      <c r="F85" s="207" t="s">
        <v>88</v>
      </c>
      <c r="G85" s="207" t="s">
        <v>52</v>
      </c>
      <c r="H85" s="74" t="s">
        <v>120</v>
      </c>
      <c r="I85" s="207"/>
      <c r="K85" s="255" t="s">
        <v>339</v>
      </c>
      <c r="L85" s="207"/>
      <c r="M85" s="207">
        <v>200</v>
      </c>
      <c r="N85" s="207"/>
      <c r="O85" s="207"/>
      <c r="P85" s="207" t="s">
        <v>129</v>
      </c>
      <c r="Z85" s="207"/>
    </row>
  </sheetData>
  <autoFilter ref="A4:AK85"/>
  <sortState ref="A5:AL115">
    <sortCondition ref="B4"/>
  </sortState>
  <hyperlinks>
    <hyperlink ref="V24" r:id="rId1"/>
    <hyperlink ref="V29" r:id="rId2"/>
    <hyperlink ref="V50" r:id="rId3"/>
    <hyperlink ref="V15" r:id="rId4"/>
    <hyperlink ref="V7" r:id="rId5"/>
    <hyperlink ref="V31" r:id="rId6"/>
  </hyperlinks>
  <pageMargins left="0.15748031496062992" right="0.15748031496062992" top="0.74803149606299213" bottom="0.74803149606299213" header="0.31496062992125984" footer="0.31496062992125984"/>
  <pageSetup paperSize="9" scale="45" orientation="landscape" horizontalDpi="4294967293" verticalDpi="4294967293" r:id="rId7"/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theme="4" tint="-0.249977111117893"/>
  </sheetPr>
  <dimension ref="A1:AR85"/>
  <sheetViews>
    <sheetView zoomScale="80" zoomScaleNormal="80" workbookViewId="0">
      <pane xSplit="5" ySplit="4" topLeftCell="G7" activePane="bottomRight" state="frozen"/>
      <selection pane="topRight" activeCell="F1" sqref="F1"/>
      <selection pane="bottomLeft" activeCell="A5" sqref="A5"/>
      <selection pane="bottomRight" activeCell="AG9" sqref="AG9"/>
    </sheetView>
  </sheetViews>
  <sheetFormatPr baseColWidth="10" defaultRowHeight="15" x14ac:dyDescent="0.25"/>
  <cols>
    <col min="1" max="1" width="7.28515625" style="41" customWidth="1"/>
    <col min="2" max="2" width="14" style="94" customWidth="1"/>
    <col min="3" max="3" width="10.85546875" style="41" customWidth="1"/>
    <col min="4" max="4" width="19.28515625" style="126" bestFit="1" customWidth="1"/>
    <col min="5" max="5" width="9.42578125" style="42" customWidth="1"/>
    <col min="6" max="6" width="4.42578125" style="42" customWidth="1"/>
    <col min="7" max="7" width="5.42578125" style="42" customWidth="1"/>
    <col min="8" max="8" width="9.140625" style="41" customWidth="1"/>
    <col min="9" max="9" width="13" style="42" customWidth="1"/>
    <col min="10" max="10" width="7.5703125" style="42" customWidth="1"/>
    <col min="11" max="11" width="0.140625" style="42" customWidth="1"/>
    <col min="12" max="12" width="4.5703125" style="42" customWidth="1"/>
    <col min="13" max="13" width="10.140625" style="160" customWidth="1"/>
    <col min="14" max="14" width="1" style="43" customWidth="1"/>
    <col min="15" max="15" width="5.28515625" style="41" customWidth="1"/>
    <col min="16" max="18" width="5" style="41" customWidth="1"/>
    <col min="19" max="19" width="4.42578125" style="41" customWidth="1"/>
    <col min="20" max="20" width="5" style="41" customWidth="1"/>
    <col min="21" max="21" width="4.85546875" style="41" customWidth="1"/>
    <col min="22" max="22" width="6.42578125" style="41" customWidth="1"/>
    <col min="23" max="28" width="4.85546875" style="41" customWidth="1"/>
    <col min="29" max="29" width="6.42578125" style="41" customWidth="1"/>
    <col min="30" max="36" width="4.85546875" style="41" customWidth="1"/>
    <col min="37" max="37" width="6.5703125" style="40" customWidth="1"/>
    <col min="38" max="38" width="9.140625" style="41" customWidth="1"/>
    <col min="39" max="39" width="0.85546875" style="43" customWidth="1"/>
    <col min="40" max="40" width="5.5703125" style="41" customWidth="1"/>
    <col min="41" max="41" width="5.42578125" style="40" customWidth="1"/>
    <col min="42" max="42" width="9.7109375" style="41" hidden="1" customWidth="1"/>
    <col min="43" max="43" width="15.5703125" style="41" customWidth="1"/>
    <col min="44" max="44" width="12.5703125" style="41" customWidth="1"/>
    <col min="45" max="16384" width="11.42578125" style="41"/>
  </cols>
  <sheetData>
    <row r="1" spans="1:44" ht="16.5" thickBot="1" x14ac:dyDescent="0.3">
      <c r="B1" s="93"/>
      <c r="R1" s="284" t="s">
        <v>39</v>
      </c>
      <c r="S1" s="285"/>
      <c r="T1" s="286"/>
      <c r="AK1" s="41"/>
    </row>
    <row r="2" spans="1:44" x14ac:dyDescent="0.25">
      <c r="A2" s="44" t="str">
        <f>+BDD!C2</f>
        <v>21ème Trial de Ligue 2017 - Rochepaule</v>
      </c>
      <c r="B2" s="93"/>
      <c r="O2" s="45" t="s">
        <v>93</v>
      </c>
      <c r="P2" s="45"/>
      <c r="V2" s="45" t="s">
        <v>94</v>
      </c>
      <c r="W2" s="45"/>
      <c r="AC2" s="45" t="s">
        <v>127</v>
      </c>
      <c r="AD2" s="45"/>
      <c r="AK2" s="41"/>
      <c r="AQ2" s="136" t="s">
        <v>67</v>
      </c>
    </row>
    <row r="3" spans="1:44" x14ac:dyDescent="0.25">
      <c r="B3" s="98"/>
      <c r="O3" s="46" t="s">
        <v>32</v>
      </c>
      <c r="P3" s="46"/>
      <c r="Q3" s="47">
        <v>10</v>
      </c>
      <c r="V3" s="46" t="s">
        <v>32</v>
      </c>
      <c r="W3" s="46"/>
      <c r="X3" s="47">
        <f>+Q3</f>
        <v>10</v>
      </c>
      <c r="AC3" s="46" t="s">
        <v>32</v>
      </c>
      <c r="AD3" s="46"/>
      <c r="AE3" s="47">
        <f>+Q3</f>
        <v>10</v>
      </c>
      <c r="AK3" s="41"/>
    </row>
    <row r="4" spans="1:44" x14ac:dyDescent="0.25">
      <c r="A4" s="48" t="s">
        <v>33</v>
      </c>
      <c r="B4" s="93" t="s">
        <v>1</v>
      </c>
      <c r="C4" s="49" t="s">
        <v>2</v>
      </c>
      <c r="D4" s="51" t="s">
        <v>115</v>
      </c>
      <c r="E4" s="49" t="s">
        <v>4</v>
      </c>
      <c r="F4" s="50" t="s">
        <v>51</v>
      </c>
      <c r="G4" s="49" t="str">
        <f>IF(BDD!H4="","",BDD!H4)</f>
        <v>Ligue</v>
      </c>
      <c r="H4" s="49" t="s">
        <v>5</v>
      </c>
      <c r="I4" s="49" t="s">
        <v>6</v>
      </c>
      <c r="J4" s="48" t="s">
        <v>7</v>
      </c>
      <c r="K4" s="48" t="s">
        <v>8</v>
      </c>
      <c r="L4" s="50" t="s">
        <v>284</v>
      </c>
      <c r="M4" s="51" t="s">
        <v>3</v>
      </c>
      <c r="N4" s="52" t="s">
        <v>25</v>
      </c>
      <c r="O4" s="119" t="s">
        <v>26</v>
      </c>
      <c r="P4" s="119" t="s">
        <v>27</v>
      </c>
      <c r="Q4" s="119" t="s">
        <v>28</v>
      </c>
      <c r="R4" s="119" t="s">
        <v>29</v>
      </c>
      <c r="S4" s="120" t="s">
        <v>30</v>
      </c>
      <c r="T4" s="121" t="s">
        <v>58</v>
      </c>
      <c r="U4" s="53" t="s">
        <v>31</v>
      </c>
      <c r="V4" s="119" t="s">
        <v>84</v>
      </c>
      <c r="W4" s="119" t="s">
        <v>85</v>
      </c>
      <c r="X4" s="119" t="s">
        <v>79</v>
      </c>
      <c r="Y4" s="119" t="s">
        <v>80</v>
      </c>
      <c r="Z4" s="120" t="s">
        <v>96</v>
      </c>
      <c r="AA4" s="121" t="s">
        <v>95</v>
      </c>
      <c r="AB4" s="53" t="s">
        <v>97</v>
      </c>
      <c r="AC4" s="119" t="s">
        <v>98</v>
      </c>
      <c r="AD4" s="119" t="s">
        <v>99</v>
      </c>
      <c r="AE4" s="119" t="s">
        <v>100</v>
      </c>
      <c r="AF4" s="119" t="s">
        <v>101</v>
      </c>
      <c r="AG4" s="120" t="s">
        <v>102</v>
      </c>
      <c r="AH4" s="121" t="s">
        <v>104</v>
      </c>
      <c r="AI4" s="53" t="s">
        <v>103</v>
      </c>
      <c r="AJ4" s="53" t="s">
        <v>128</v>
      </c>
      <c r="AK4" s="53" t="s">
        <v>69</v>
      </c>
      <c r="AL4" s="53" t="s">
        <v>59</v>
      </c>
      <c r="AM4" s="122" t="s">
        <v>37</v>
      </c>
      <c r="AN4" s="123" t="s">
        <v>26</v>
      </c>
      <c r="AO4" s="124" t="s">
        <v>35</v>
      </c>
      <c r="AP4" s="123" t="s">
        <v>62</v>
      </c>
      <c r="AQ4" s="123" t="s">
        <v>63</v>
      </c>
      <c r="AR4" s="123" t="s">
        <v>130</v>
      </c>
    </row>
    <row r="5" spans="1:44" x14ac:dyDescent="0.25">
      <c r="A5" s="79">
        <f>IF(BDD!B5="","",BDD!B5)</f>
        <v>1</v>
      </c>
      <c r="B5" s="93" t="str">
        <f>IF(BDD!C5="","",BDD!C5)</f>
        <v>RATEL</v>
      </c>
      <c r="C5" s="54" t="str">
        <f>IF(BDD!D5="","",BDD!D5)</f>
        <v>Léo</v>
      </c>
      <c r="D5" s="127" t="str">
        <f>IF(BDD!E5="","",BDD!E5)</f>
        <v>MC des Oliviers Nyons</v>
      </c>
      <c r="E5" s="103" t="str">
        <f>IF(BDD!F5="","",BDD!F5)</f>
        <v>S4</v>
      </c>
      <c r="F5" s="54" t="str">
        <f>IF(BDD!G5="","",BDD!G5)</f>
        <v>M</v>
      </c>
      <c r="G5" s="54" t="str">
        <f>IF(BDD!H5="","",BDD!H5)</f>
        <v>R / A</v>
      </c>
      <c r="H5" s="54" t="str">
        <f>IF(BDD!K5="","",BDD!K5)</f>
        <v>Gas Gas</v>
      </c>
      <c r="I5" s="103">
        <f>IF(BDD!M5="","",BDD!M5)</f>
        <v>250</v>
      </c>
      <c r="J5" s="103">
        <f>IF(BDD!M5="","",BDD!M5)</f>
        <v>250</v>
      </c>
      <c r="K5" s="103" t="str">
        <f>IF(BDD!N5="","",BDD!N5)</f>
        <v/>
      </c>
      <c r="L5" s="103" t="str">
        <f>IF(BDD!Q5="","",BDD!Q5)</f>
        <v/>
      </c>
      <c r="M5" s="161" t="str">
        <f>IF(BDD!P5="","",BDD!P5)</f>
        <v>SENIOR</v>
      </c>
      <c r="O5" s="12">
        <v>7</v>
      </c>
      <c r="P5" s="13">
        <v>2</v>
      </c>
      <c r="Q5" s="13">
        <v>1</v>
      </c>
      <c r="R5" s="13"/>
      <c r="S5" s="14"/>
      <c r="T5" s="15">
        <f t="shared" ref="T5:T14" si="0">IF(O5="","",(P5)+(Q5*2)+(R5*3)+(S5*5))</f>
        <v>4</v>
      </c>
      <c r="U5" s="16" t="str">
        <f t="shared" ref="U5:U22" si="1">(IF(O5="","",(IF(SUM(O5:S5)=$Q$3,"OK","ER"))))</f>
        <v>OK</v>
      </c>
      <c r="V5" s="12">
        <v>6</v>
      </c>
      <c r="W5" s="13">
        <v>3</v>
      </c>
      <c r="X5" s="13">
        <v>1</v>
      </c>
      <c r="Y5" s="13"/>
      <c r="Z5" s="14"/>
      <c r="AA5" s="15">
        <f t="shared" ref="AA5:AA14" si="2">IF(V5="","",(W5)+(X5*2)+(Y5*3)+(Z5*5))</f>
        <v>5</v>
      </c>
      <c r="AB5" s="16" t="str">
        <f t="shared" ref="AB5:AB22" si="3">(IF(V5="","",(IF(SUM(V5:Z5)=$Q$3,"OK","ER"))))</f>
        <v>OK</v>
      </c>
      <c r="AC5" s="12">
        <v>8</v>
      </c>
      <c r="AD5" s="13"/>
      <c r="AE5" s="13">
        <v>2</v>
      </c>
      <c r="AF5" s="13"/>
      <c r="AG5" s="14"/>
      <c r="AH5" s="15">
        <f t="shared" ref="AH5:AH14" si="4">IF(AC5="","",(AD5)+(AE5*2)+(AF5*3)+(AG5*5))</f>
        <v>4</v>
      </c>
      <c r="AI5" s="16" t="str">
        <f t="shared" ref="AI5:AI22" si="5">(IF(AC5="","",IF(AND(AH5=0,AC5=0)=TRUE,"NUL",(IF(SUM(AC5:AG5)=$Q$3,"OK","ER")))))</f>
        <v>OK</v>
      </c>
      <c r="AJ5" s="137"/>
      <c r="AK5" s="89"/>
      <c r="AL5" s="54">
        <f t="shared" ref="AL5:AL22" si="6">IF(O5="","",IF(OR(E5="S3",E5="S4",E5="S4+")=TRUE,IF(AA5&lt;AH5,+AK5+AA5+T5,+AK5+AH5+T5),+AK5+T5+AA5+AH5))</f>
        <v>8</v>
      </c>
      <c r="AM5" s="54"/>
      <c r="AN5" s="54">
        <f t="shared" ref="AN5:AN22" si="7">IF(OR(E5="S3",E5="S4",E5="S4+")=TRUE,IF(AA5&lt;AH5,+O5+V5,+O5+AC5),+O5+V5+AC5)</f>
        <v>15</v>
      </c>
      <c r="AO5" s="54">
        <f>+AK5</f>
        <v>0</v>
      </c>
      <c r="AP5" s="54" t="e">
        <f>IF(#REF!="","",IF(#REF!="AB",999,+#REF!))</f>
        <v>#REF!</v>
      </c>
      <c r="AQ5" s="54">
        <f>+IF(AJ5="AB",999,+AL5)</f>
        <v>8</v>
      </c>
      <c r="AR5" s="54">
        <f t="shared" ref="AR5:AR15" si="8">IF(AC5="",2,3)</f>
        <v>3</v>
      </c>
    </row>
    <row r="6" spans="1:44" s="43" customFormat="1" x14ac:dyDescent="0.25">
      <c r="A6" s="78">
        <f>IF(BDD!B6="","",BDD!B6)</f>
        <v>2</v>
      </c>
      <c r="B6" s="93" t="str">
        <f>IF(BDD!C6="","",BDD!C6)</f>
        <v>SELON</v>
      </c>
      <c r="C6" s="55" t="str">
        <f>IF(BDD!D6="","",BDD!D6)</f>
        <v>Jordan</v>
      </c>
      <c r="D6" s="128" t="str">
        <f>IF(BDD!E6="","",BDD!E6)</f>
        <v>RTF 38 Trial</v>
      </c>
      <c r="E6" s="104" t="str">
        <f>IF(BDD!F6="","",BDD!F6)</f>
        <v>S3</v>
      </c>
      <c r="F6" s="55" t="str">
        <f>IF(BDD!G6="","",BDD!G6)</f>
        <v>M</v>
      </c>
      <c r="G6" s="54" t="str">
        <f>IF(BDD!H6="","",BDD!H6)</f>
        <v>R / A</v>
      </c>
      <c r="H6" s="55" t="str">
        <f>IF(BDD!K6="","",BDD!K6)</f>
        <v>BETA</v>
      </c>
      <c r="I6" s="103">
        <f>IF(BDD!M6="","",BDD!M6)</f>
        <v>250</v>
      </c>
      <c r="J6" s="104">
        <f>IF(BDD!M6="","",BDD!M6)</f>
        <v>250</v>
      </c>
      <c r="K6" s="104" t="str">
        <f>IF(BDD!N6="","",BDD!N6)</f>
        <v/>
      </c>
      <c r="L6" s="103" t="str">
        <f>IF(BDD!Q6="","",BDD!Q6)</f>
        <v/>
      </c>
      <c r="M6" s="162" t="str">
        <f>IF(BDD!P6="","",BDD!P6)</f>
        <v>SENIOR</v>
      </c>
      <c r="O6" s="85">
        <v>10</v>
      </c>
      <c r="P6" s="86"/>
      <c r="Q6" s="86"/>
      <c r="R6" s="86"/>
      <c r="S6" s="87"/>
      <c r="T6" s="88">
        <f t="shared" si="0"/>
        <v>0</v>
      </c>
      <c r="U6" s="11" t="str">
        <f t="shared" si="1"/>
        <v>OK</v>
      </c>
      <c r="V6" s="85">
        <v>8</v>
      </c>
      <c r="W6" s="86">
        <v>2</v>
      </c>
      <c r="X6" s="86"/>
      <c r="Y6" s="86"/>
      <c r="Z6" s="87"/>
      <c r="AA6" s="88">
        <f t="shared" si="2"/>
        <v>2</v>
      </c>
      <c r="AB6" s="11" t="str">
        <f t="shared" si="3"/>
        <v>OK</v>
      </c>
      <c r="AC6" s="85">
        <v>10</v>
      </c>
      <c r="AD6" s="86"/>
      <c r="AE6" s="86"/>
      <c r="AF6" s="86"/>
      <c r="AG6" s="87"/>
      <c r="AH6" s="88">
        <f t="shared" si="4"/>
        <v>0</v>
      </c>
      <c r="AI6" s="11" t="str">
        <f t="shared" si="5"/>
        <v>OK</v>
      </c>
      <c r="AJ6" s="138"/>
      <c r="AK6" s="90"/>
      <c r="AL6" s="55">
        <f t="shared" si="6"/>
        <v>0</v>
      </c>
      <c r="AM6" s="55"/>
      <c r="AN6" s="55">
        <f t="shared" si="7"/>
        <v>20</v>
      </c>
      <c r="AO6" s="55">
        <f t="shared" ref="AO6:AO22" si="9">+AK6</f>
        <v>0</v>
      </c>
      <c r="AP6" s="55" t="e">
        <f>IF(#REF!="","",IF(#REF!="AB",999,+#REF!))</f>
        <v>#REF!</v>
      </c>
      <c r="AQ6" s="55">
        <f t="shared" ref="AQ6:AQ22" si="10">+IF(AJ6="AB",999,+AL6)</f>
        <v>0</v>
      </c>
      <c r="AR6" s="55">
        <f t="shared" si="8"/>
        <v>3</v>
      </c>
    </row>
    <row r="7" spans="1:44" x14ac:dyDescent="0.25">
      <c r="A7" s="79">
        <f>IF(BDD!B7="","",BDD!B7)</f>
        <v>3</v>
      </c>
      <c r="B7" s="93" t="str">
        <f>IF(BDD!C7="","",BDD!C7)</f>
        <v>THIBAULT</v>
      </c>
      <c r="C7" s="54" t="str">
        <f>IF(BDD!D7="","",BDD!D7)</f>
        <v>Stéphane</v>
      </c>
      <c r="D7" s="127" t="str">
        <f>IF(BDD!E7="","",BDD!E7)</f>
        <v>RTF 38 Trial</v>
      </c>
      <c r="E7" s="103" t="str">
        <f>IF(BDD!F7="","",BDD!F7)</f>
        <v>S2</v>
      </c>
      <c r="F7" s="54" t="str">
        <f>IF(BDD!G7="","",BDD!G7)</f>
        <v>M</v>
      </c>
      <c r="G7" s="54" t="str">
        <f>IF(BDD!H7="","",BDD!H7)</f>
        <v>R / A</v>
      </c>
      <c r="H7" s="54" t="str">
        <f>IF(BDD!K7="","",BDD!K7)</f>
        <v>BETA</v>
      </c>
      <c r="I7" s="103">
        <f>IF(BDD!M7="","",BDD!M7)</f>
        <v>300</v>
      </c>
      <c r="J7" s="103">
        <f>IF(BDD!M7="","",BDD!M7)</f>
        <v>300</v>
      </c>
      <c r="K7" s="103" t="str">
        <f>IF(BDD!N7="","",BDD!N7)</f>
        <v/>
      </c>
      <c r="L7" s="103" t="str">
        <f>IF(BDD!Q7="","",BDD!Q7)</f>
        <v/>
      </c>
      <c r="M7" s="161" t="str">
        <f>IF(BDD!P7="","",BDD!P7)</f>
        <v>SENIOR</v>
      </c>
      <c r="O7" s="12">
        <v>4</v>
      </c>
      <c r="P7" s="13">
        <v>3</v>
      </c>
      <c r="Q7" s="13"/>
      <c r="R7" s="13">
        <v>3</v>
      </c>
      <c r="S7" s="14"/>
      <c r="T7" s="15">
        <f t="shared" si="0"/>
        <v>12</v>
      </c>
      <c r="U7" s="16" t="str">
        <f t="shared" si="1"/>
        <v>OK</v>
      </c>
      <c r="V7" s="12">
        <v>5</v>
      </c>
      <c r="W7" s="13">
        <v>2</v>
      </c>
      <c r="X7" s="13">
        <v>1</v>
      </c>
      <c r="Y7" s="13">
        <v>2</v>
      </c>
      <c r="Z7" s="14"/>
      <c r="AA7" s="15">
        <f t="shared" si="2"/>
        <v>10</v>
      </c>
      <c r="AB7" s="16" t="str">
        <f t="shared" si="3"/>
        <v>OK</v>
      </c>
      <c r="AC7" s="12">
        <v>6</v>
      </c>
      <c r="AD7" s="13">
        <v>3</v>
      </c>
      <c r="AE7" s="13"/>
      <c r="AF7" s="13">
        <v>1</v>
      </c>
      <c r="AG7" s="14"/>
      <c r="AH7" s="15">
        <f t="shared" si="4"/>
        <v>6</v>
      </c>
      <c r="AI7" s="16" t="str">
        <f t="shared" si="5"/>
        <v>OK</v>
      </c>
      <c r="AJ7" s="137"/>
      <c r="AK7" s="89"/>
      <c r="AL7" s="54">
        <f t="shared" si="6"/>
        <v>28</v>
      </c>
      <c r="AM7" s="54"/>
      <c r="AN7" s="54">
        <f t="shared" si="7"/>
        <v>15</v>
      </c>
      <c r="AO7" s="54">
        <f t="shared" si="9"/>
        <v>0</v>
      </c>
      <c r="AP7" s="54" t="e">
        <f>IF(#REF!="","",IF(#REF!="AB",999,+#REF!))</f>
        <v>#REF!</v>
      </c>
      <c r="AQ7" s="54">
        <f t="shared" si="10"/>
        <v>28</v>
      </c>
      <c r="AR7" s="54">
        <f t="shared" si="8"/>
        <v>3</v>
      </c>
    </row>
    <row r="8" spans="1:44" s="43" customFormat="1" x14ac:dyDescent="0.25">
      <c r="A8" s="78">
        <f>IF(BDD!B8="","",BDD!B8)</f>
        <v>4</v>
      </c>
      <c r="B8" s="93" t="str">
        <f>IF(BDD!C8="","",BDD!C8)</f>
        <v>LONDICHE</v>
      </c>
      <c r="C8" s="55" t="str">
        <f>IF(BDD!D8="","",BDD!D8)</f>
        <v>Corentin</v>
      </c>
      <c r="D8" s="128" t="str">
        <f>IF(BDD!E8="","",BDD!E8)</f>
        <v>MC Livradois</v>
      </c>
      <c r="E8" s="104" t="str">
        <f>IF(BDD!F8="","",BDD!F8)</f>
        <v>S3</v>
      </c>
      <c r="F8" s="55" t="str">
        <f>IF(BDD!G8="","",BDD!G8)</f>
        <v>M</v>
      </c>
      <c r="G8" s="54" t="str">
        <f>IF(BDD!H8="","",BDD!H8)</f>
        <v>Auvergne</v>
      </c>
      <c r="H8" s="55" t="str">
        <f>IF(BDD!K8="","",BDD!K8)</f>
        <v>Gas Gas</v>
      </c>
      <c r="I8" s="103">
        <f>IF(BDD!M8="","",BDD!M8)</f>
        <v>250</v>
      </c>
      <c r="J8" s="104">
        <f>IF(BDD!M8="","",BDD!M8)</f>
        <v>250</v>
      </c>
      <c r="K8" s="104" t="str">
        <f>IF(BDD!N8="","",BDD!N8)</f>
        <v/>
      </c>
      <c r="L8" s="103" t="str">
        <f>IF(BDD!Q8="","",BDD!Q8)</f>
        <v/>
      </c>
      <c r="M8" s="162" t="str">
        <f>IF(BDD!P8="","",BDD!P8)</f>
        <v>SENIOR</v>
      </c>
      <c r="O8" s="85">
        <v>5</v>
      </c>
      <c r="P8" s="86">
        <v>2</v>
      </c>
      <c r="Q8" s="86"/>
      <c r="R8" s="86">
        <v>2</v>
      </c>
      <c r="S8" s="87">
        <v>1</v>
      </c>
      <c r="T8" s="88">
        <f t="shared" si="0"/>
        <v>13</v>
      </c>
      <c r="U8" s="11" t="str">
        <f t="shared" si="1"/>
        <v>OK</v>
      </c>
      <c r="V8" s="85">
        <v>6</v>
      </c>
      <c r="W8" s="86">
        <v>2</v>
      </c>
      <c r="X8" s="86">
        <v>1</v>
      </c>
      <c r="Y8" s="86">
        <v>1</v>
      </c>
      <c r="Z8" s="87"/>
      <c r="AA8" s="88">
        <f t="shared" si="2"/>
        <v>7</v>
      </c>
      <c r="AB8" s="11" t="str">
        <f t="shared" si="3"/>
        <v>OK</v>
      </c>
      <c r="AC8" s="85">
        <v>6</v>
      </c>
      <c r="AD8" s="86"/>
      <c r="AE8" s="86">
        <v>3</v>
      </c>
      <c r="AF8" s="86">
        <v>1</v>
      </c>
      <c r="AG8" s="87"/>
      <c r="AH8" s="88">
        <f t="shared" si="4"/>
        <v>9</v>
      </c>
      <c r="AI8" s="11" t="str">
        <f t="shared" si="5"/>
        <v>OK</v>
      </c>
      <c r="AJ8" s="138"/>
      <c r="AK8" s="90"/>
      <c r="AL8" s="55">
        <f t="shared" si="6"/>
        <v>20</v>
      </c>
      <c r="AM8" s="55"/>
      <c r="AN8" s="55">
        <f t="shared" si="7"/>
        <v>11</v>
      </c>
      <c r="AO8" s="55">
        <f t="shared" si="9"/>
        <v>0</v>
      </c>
      <c r="AP8" s="55" t="e">
        <f>IF(#REF!="","",IF(#REF!="AB",999,+#REF!))</f>
        <v>#REF!</v>
      </c>
      <c r="AQ8" s="55">
        <f t="shared" si="10"/>
        <v>20</v>
      </c>
      <c r="AR8" s="55">
        <f t="shared" si="8"/>
        <v>3</v>
      </c>
    </row>
    <row r="9" spans="1:44" x14ac:dyDescent="0.25">
      <c r="A9" s="79">
        <f>IF(BDD!B9="","",BDD!B9)</f>
        <v>5</v>
      </c>
      <c r="B9" s="93" t="str">
        <f>IF(BDD!C9="","",BDD!C9)</f>
        <v>ROBERTS</v>
      </c>
      <c r="C9" s="54" t="str">
        <f>IF(BDD!D9="","",BDD!D9)</f>
        <v>Jamie</v>
      </c>
      <c r="D9" s="127" t="str">
        <f>IF(BDD!E9="","",BDD!E9)</f>
        <v>ATC St Christophe</v>
      </c>
      <c r="E9" s="103" t="str">
        <f>IF(BDD!F9="","",BDD!F9)</f>
        <v>S2</v>
      </c>
      <c r="F9" s="54" t="str">
        <f>IF(BDD!G9="","",BDD!G9)</f>
        <v>M</v>
      </c>
      <c r="G9" s="54" t="str">
        <f>IF(BDD!H9="","",BDD!H9)</f>
        <v>Limousin/Auvergne</v>
      </c>
      <c r="H9" s="54" t="str">
        <f>IF(BDD!K9="","",BDD!K9)</f>
        <v>Gas Gas</v>
      </c>
      <c r="I9" s="103">
        <f>IF(BDD!M9="","",BDD!M9)</f>
        <v>0</v>
      </c>
      <c r="J9" s="103">
        <f>IF(BDD!M9="","",BDD!M9)</f>
        <v>0</v>
      </c>
      <c r="K9" s="103" t="str">
        <f>IF(BDD!N9="","",BDD!N9)</f>
        <v/>
      </c>
      <c r="L9" s="103" t="str">
        <f>IF(BDD!Q9="","",BDD!Q9)</f>
        <v/>
      </c>
      <c r="M9" s="161" t="str">
        <f>IF(BDD!P9="","",BDD!P9)</f>
        <v>SENIOR</v>
      </c>
      <c r="O9" s="12">
        <v>6</v>
      </c>
      <c r="P9" s="13">
        <v>1</v>
      </c>
      <c r="Q9" s="13">
        <v>2</v>
      </c>
      <c r="R9" s="13"/>
      <c r="S9" s="14">
        <v>1</v>
      </c>
      <c r="T9" s="15">
        <f t="shared" si="0"/>
        <v>10</v>
      </c>
      <c r="U9" s="16" t="str">
        <f t="shared" si="1"/>
        <v>OK</v>
      </c>
      <c r="V9" s="12">
        <v>8</v>
      </c>
      <c r="W9" s="13">
        <v>1</v>
      </c>
      <c r="X9" s="13"/>
      <c r="Y9" s="13">
        <v>1</v>
      </c>
      <c r="Z9" s="14"/>
      <c r="AA9" s="15">
        <f t="shared" si="2"/>
        <v>4</v>
      </c>
      <c r="AB9" s="16" t="str">
        <f t="shared" si="3"/>
        <v>OK</v>
      </c>
      <c r="AC9" s="12">
        <v>6</v>
      </c>
      <c r="AD9" s="13">
        <v>2</v>
      </c>
      <c r="AE9" s="13">
        <v>1</v>
      </c>
      <c r="AF9" s="13">
        <v>1</v>
      </c>
      <c r="AG9" s="14"/>
      <c r="AH9" s="15">
        <f t="shared" si="4"/>
        <v>7</v>
      </c>
      <c r="AI9" s="16" t="str">
        <f t="shared" si="5"/>
        <v>OK</v>
      </c>
      <c r="AJ9" s="137"/>
      <c r="AK9" s="89"/>
      <c r="AL9" s="54">
        <f t="shared" si="6"/>
        <v>21</v>
      </c>
      <c r="AM9" s="54"/>
      <c r="AN9" s="54">
        <f t="shared" si="7"/>
        <v>20</v>
      </c>
      <c r="AO9" s="54">
        <f t="shared" si="9"/>
        <v>0</v>
      </c>
      <c r="AP9" s="54" t="e">
        <f>IF(#REF!="","",IF(#REF!="AB",999,+#REF!))</f>
        <v>#REF!</v>
      </c>
      <c r="AQ9" s="54">
        <f t="shared" si="10"/>
        <v>21</v>
      </c>
      <c r="AR9" s="54">
        <f t="shared" si="8"/>
        <v>3</v>
      </c>
    </row>
    <row r="10" spans="1:44" s="43" customFormat="1" x14ac:dyDescent="0.25">
      <c r="A10" s="78">
        <f>IF(BDD!B10="","",BDD!B10)</f>
        <v>6</v>
      </c>
      <c r="B10" s="93" t="str">
        <f>IF(BDD!C10="","",BDD!C10)</f>
        <v>GENTON</v>
      </c>
      <c r="C10" s="55" t="str">
        <f>IF(BDD!D10="","",BDD!D10)</f>
        <v>Ludovic</v>
      </c>
      <c r="D10" s="128" t="str">
        <f>IF(BDD!E10="","",BDD!E10)</f>
        <v>MC Vallée de l'Eyrieux</v>
      </c>
      <c r="E10" s="104" t="str">
        <f>IF(BDD!F10="","",BDD!F10)</f>
        <v>S2</v>
      </c>
      <c r="F10" s="55" t="str">
        <f>IF(BDD!G10="","",BDD!G10)</f>
        <v>M</v>
      </c>
      <c r="G10" s="54" t="str">
        <f>IF(BDD!H10="","",BDD!H10)</f>
        <v>R / A</v>
      </c>
      <c r="H10" s="55" t="str">
        <f>IF(BDD!K10="","",BDD!K10)</f>
        <v>SHERCO</v>
      </c>
      <c r="I10" s="103">
        <f>IF(BDD!M10="","",BDD!M10)</f>
        <v>290</v>
      </c>
      <c r="J10" s="104">
        <f>IF(BDD!M10="","",BDD!M10)</f>
        <v>290</v>
      </c>
      <c r="K10" s="104" t="str">
        <f>IF(BDD!N10="","",BDD!N10)</f>
        <v/>
      </c>
      <c r="L10" s="103" t="str">
        <f>IF(BDD!Q10="","",BDD!Q10)</f>
        <v/>
      </c>
      <c r="M10" s="162" t="str">
        <f>IF(BDD!P10="","",BDD!P10)</f>
        <v>SENIOR</v>
      </c>
      <c r="O10" s="85">
        <v>3</v>
      </c>
      <c r="P10" s="86">
        <v>5</v>
      </c>
      <c r="Q10" s="86"/>
      <c r="R10" s="86">
        <v>1</v>
      </c>
      <c r="S10" s="87">
        <v>1</v>
      </c>
      <c r="T10" s="88">
        <f t="shared" si="0"/>
        <v>13</v>
      </c>
      <c r="U10" s="11" t="str">
        <f t="shared" si="1"/>
        <v>OK</v>
      </c>
      <c r="V10" s="85">
        <v>3</v>
      </c>
      <c r="W10" s="86">
        <v>2</v>
      </c>
      <c r="X10" s="86">
        <v>1</v>
      </c>
      <c r="Y10" s="86">
        <v>2</v>
      </c>
      <c r="Z10" s="87">
        <v>2</v>
      </c>
      <c r="AA10" s="88">
        <f t="shared" si="2"/>
        <v>20</v>
      </c>
      <c r="AB10" s="11" t="str">
        <f t="shared" si="3"/>
        <v>OK</v>
      </c>
      <c r="AC10" s="85">
        <v>3</v>
      </c>
      <c r="AD10" s="86">
        <v>3</v>
      </c>
      <c r="AE10" s="86">
        <v>1</v>
      </c>
      <c r="AF10" s="86">
        <v>1</v>
      </c>
      <c r="AG10" s="87">
        <v>2</v>
      </c>
      <c r="AH10" s="88">
        <f t="shared" si="4"/>
        <v>18</v>
      </c>
      <c r="AI10" s="11" t="str">
        <f t="shared" si="5"/>
        <v>OK</v>
      </c>
      <c r="AJ10" s="138"/>
      <c r="AK10" s="90"/>
      <c r="AL10" s="55">
        <f t="shared" si="6"/>
        <v>51</v>
      </c>
      <c r="AM10" s="55"/>
      <c r="AN10" s="55">
        <f t="shared" si="7"/>
        <v>9</v>
      </c>
      <c r="AO10" s="55">
        <f t="shared" si="9"/>
        <v>0</v>
      </c>
      <c r="AP10" s="55" t="e">
        <f>IF(#REF!="","",IF(#REF!="AB",999,+#REF!))</f>
        <v>#REF!</v>
      </c>
      <c r="AQ10" s="55">
        <f t="shared" si="10"/>
        <v>51</v>
      </c>
      <c r="AR10" s="55">
        <f t="shared" si="8"/>
        <v>3</v>
      </c>
    </row>
    <row r="11" spans="1:44" x14ac:dyDescent="0.25">
      <c r="A11" s="79">
        <f>IF(BDD!B11="","",BDD!B11)</f>
        <v>7</v>
      </c>
      <c r="B11" s="93" t="str">
        <f>IF(BDD!C11="","",BDD!C11)</f>
        <v>DUPLAN</v>
      </c>
      <c r="C11" s="54" t="str">
        <f>IF(BDD!D11="","",BDD!D11)</f>
        <v>Aymeric</v>
      </c>
      <c r="D11" s="127" t="str">
        <f>IF(BDD!E11="","",BDD!E11)</f>
        <v>Lilot Team Trial</v>
      </c>
      <c r="E11" s="103" t="str">
        <f>IF(BDD!F11="","",BDD!F11)</f>
        <v>S4</v>
      </c>
      <c r="F11" s="54" t="str">
        <f>IF(BDD!G11="","",BDD!G11)</f>
        <v>M</v>
      </c>
      <c r="G11" s="54" t="str">
        <f>IF(BDD!H11="","",BDD!H11)</f>
        <v>R / A</v>
      </c>
      <c r="H11" s="54" t="str">
        <f>IF(BDD!K11="","",BDD!K11)</f>
        <v>Gas Gas</v>
      </c>
      <c r="I11" s="103">
        <f>IF(BDD!M11="","",BDD!M11)</f>
        <v>125</v>
      </c>
      <c r="J11" s="103">
        <f>IF(BDD!M11="","",BDD!M11)</f>
        <v>125</v>
      </c>
      <c r="K11" s="103" t="str">
        <f>IF(BDD!N11="","",BDD!N11)</f>
        <v/>
      </c>
      <c r="L11" s="103" t="str">
        <f>IF(BDD!Q11="","",BDD!Q11)</f>
        <v/>
      </c>
      <c r="M11" s="161" t="str">
        <f>IF(BDD!P11="","",BDD!P11)</f>
        <v>BENJAMIN</v>
      </c>
      <c r="O11" s="12">
        <v>7</v>
      </c>
      <c r="P11" s="13">
        <v>1</v>
      </c>
      <c r="Q11" s="13"/>
      <c r="R11" s="13"/>
      <c r="S11" s="14">
        <v>2</v>
      </c>
      <c r="T11" s="15">
        <f t="shared" si="0"/>
        <v>11</v>
      </c>
      <c r="U11" s="16" t="str">
        <f t="shared" si="1"/>
        <v>OK</v>
      </c>
      <c r="V11" s="12">
        <v>5</v>
      </c>
      <c r="W11" s="13">
        <v>0</v>
      </c>
      <c r="X11" s="13">
        <v>3</v>
      </c>
      <c r="Y11" s="13">
        <v>2</v>
      </c>
      <c r="Z11" s="14"/>
      <c r="AA11" s="15">
        <f t="shared" si="2"/>
        <v>12</v>
      </c>
      <c r="AB11" s="16" t="str">
        <f t="shared" si="3"/>
        <v>OK</v>
      </c>
      <c r="AC11" s="12">
        <v>8</v>
      </c>
      <c r="AD11" s="13">
        <v>1</v>
      </c>
      <c r="AE11" s="13"/>
      <c r="AF11" s="13">
        <v>1</v>
      </c>
      <c r="AG11" s="14"/>
      <c r="AH11" s="15">
        <f t="shared" si="4"/>
        <v>4</v>
      </c>
      <c r="AI11" s="16" t="str">
        <f t="shared" si="5"/>
        <v>OK</v>
      </c>
      <c r="AJ11" s="137"/>
      <c r="AK11" s="89"/>
      <c r="AL11" s="54">
        <f t="shared" si="6"/>
        <v>15</v>
      </c>
      <c r="AM11" s="54"/>
      <c r="AN11" s="54">
        <f t="shared" si="7"/>
        <v>15</v>
      </c>
      <c r="AO11" s="54">
        <f t="shared" si="9"/>
        <v>0</v>
      </c>
      <c r="AP11" s="54" t="e">
        <f>IF(#REF!="","",IF(#REF!="AB",999,+#REF!))</f>
        <v>#REF!</v>
      </c>
      <c r="AQ11" s="54">
        <f t="shared" si="10"/>
        <v>15</v>
      </c>
      <c r="AR11" s="54">
        <f t="shared" si="8"/>
        <v>3</v>
      </c>
    </row>
    <row r="12" spans="1:44" s="43" customFormat="1" x14ac:dyDescent="0.25">
      <c r="A12" s="78">
        <f>IF(BDD!B12="","",BDD!B12)</f>
        <v>8</v>
      </c>
      <c r="B12" s="93" t="str">
        <f>IF(BDD!C12="","",BDD!C12)</f>
        <v>RENOUX</v>
      </c>
      <c r="C12" s="55" t="str">
        <f>IF(BDD!D12="","",BDD!D12)</f>
        <v>Thierry</v>
      </c>
      <c r="D12" s="128" t="str">
        <f>IF(BDD!E12="","",BDD!E12)</f>
        <v>MC YZEURE</v>
      </c>
      <c r="E12" s="104" t="str">
        <f>IF(BDD!F12="","",BDD!F12)</f>
        <v>S2</v>
      </c>
      <c r="F12" s="55" t="str">
        <f>IF(BDD!G12="","",BDD!G12)</f>
        <v>M</v>
      </c>
      <c r="G12" s="54" t="str">
        <f>IF(BDD!H12="","",BDD!H12)</f>
        <v>Auvergne</v>
      </c>
      <c r="H12" s="55" t="str">
        <f>IF(BDD!K12="","",BDD!K12)</f>
        <v>SCORPA</v>
      </c>
      <c r="I12" s="103">
        <f>IF(BDD!M12="","",BDD!M12)</f>
        <v>250</v>
      </c>
      <c r="J12" s="104">
        <f>IF(BDD!M12="","",BDD!M12)</f>
        <v>250</v>
      </c>
      <c r="K12" s="104" t="str">
        <f>IF(BDD!N12="","",BDD!N12)</f>
        <v/>
      </c>
      <c r="L12" s="103" t="str">
        <f>IF(BDD!Q12="","",BDD!Q12)</f>
        <v/>
      </c>
      <c r="M12" s="162" t="str">
        <f>IF(BDD!P12="","",BDD!P12)</f>
        <v>SENIOR</v>
      </c>
      <c r="O12" s="85">
        <v>5</v>
      </c>
      <c r="P12" s="86">
        <v>2</v>
      </c>
      <c r="Q12" s="86">
        <v>2</v>
      </c>
      <c r="R12" s="86">
        <v>1</v>
      </c>
      <c r="S12" s="87"/>
      <c r="T12" s="88">
        <f t="shared" si="0"/>
        <v>9</v>
      </c>
      <c r="U12" s="11" t="str">
        <f t="shared" si="1"/>
        <v>OK</v>
      </c>
      <c r="V12" s="85">
        <v>1</v>
      </c>
      <c r="W12" s="86">
        <v>1</v>
      </c>
      <c r="X12" s="86">
        <v>4</v>
      </c>
      <c r="Y12" s="86">
        <v>2</v>
      </c>
      <c r="Z12" s="87">
        <v>2</v>
      </c>
      <c r="AA12" s="88">
        <f t="shared" si="2"/>
        <v>25</v>
      </c>
      <c r="AB12" s="11" t="str">
        <f t="shared" si="3"/>
        <v>OK</v>
      </c>
      <c r="AC12" s="85">
        <v>2</v>
      </c>
      <c r="AD12" s="86">
        <v>3</v>
      </c>
      <c r="AE12" s="86">
        <v>1</v>
      </c>
      <c r="AF12" s="86">
        <v>4</v>
      </c>
      <c r="AG12" s="87"/>
      <c r="AH12" s="88">
        <f t="shared" si="4"/>
        <v>17</v>
      </c>
      <c r="AI12" s="11" t="str">
        <f t="shared" si="5"/>
        <v>OK</v>
      </c>
      <c r="AJ12" s="138"/>
      <c r="AK12" s="90"/>
      <c r="AL12" s="55">
        <f t="shared" si="6"/>
        <v>51</v>
      </c>
      <c r="AM12" s="55"/>
      <c r="AN12" s="55">
        <f t="shared" si="7"/>
        <v>8</v>
      </c>
      <c r="AO12" s="55">
        <f t="shared" si="9"/>
        <v>0</v>
      </c>
      <c r="AP12" s="55" t="e">
        <f>IF(#REF!="","",IF(#REF!="AB",999,+#REF!))</f>
        <v>#REF!</v>
      </c>
      <c r="AQ12" s="55">
        <f t="shared" si="10"/>
        <v>51</v>
      </c>
      <c r="AR12" s="55">
        <f t="shared" si="8"/>
        <v>3</v>
      </c>
    </row>
    <row r="13" spans="1:44" x14ac:dyDescent="0.25">
      <c r="A13" s="79">
        <f>IF(BDD!B13="","",BDD!B13)</f>
        <v>9</v>
      </c>
      <c r="B13" s="93" t="str">
        <f>IF(BDD!C13="","",BDD!C13)</f>
        <v>POUZOUX</v>
      </c>
      <c r="C13" s="54" t="str">
        <f>IF(BDD!D13="","",BDD!D13)</f>
        <v>Bertrand</v>
      </c>
      <c r="D13" s="127" t="str">
        <f>IF(BDD!E13="","",BDD!E13)</f>
        <v>?</v>
      </c>
      <c r="E13" s="103" t="str">
        <f>IF(BDD!F13="","",BDD!F13)</f>
        <v>S4</v>
      </c>
      <c r="F13" s="54" t="str">
        <f>IF(BDD!G13="","",BDD!G13)</f>
        <v>M</v>
      </c>
      <c r="G13" s="54" t="str">
        <f>IF(BDD!H13="","",BDD!H13)</f>
        <v>Auvergne</v>
      </c>
      <c r="H13" s="54" t="str">
        <f>IF(BDD!K13="","",BDD!K13)</f>
        <v>Gas Gas</v>
      </c>
      <c r="I13" s="103">
        <f>IF(BDD!M13="","",BDD!M13)</f>
        <v>125</v>
      </c>
      <c r="J13" s="103">
        <f>IF(BDD!M13="","",BDD!M13)</f>
        <v>125</v>
      </c>
      <c r="K13" s="103" t="str">
        <f>IF(BDD!N13="","",BDD!N13)</f>
        <v/>
      </c>
      <c r="L13" s="103" t="str">
        <f>IF(BDD!Q13="","",BDD!Q13)</f>
        <v/>
      </c>
      <c r="M13" s="161" t="str">
        <f>IF(BDD!P13="","",BDD!P13)</f>
        <v>SENIOR</v>
      </c>
      <c r="O13" s="12">
        <v>1</v>
      </c>
      <c r="P13" s="13"/>
      <c r="Q13" s="13">
        <v>1</v>
      </c>
      <c r="R13" s="13">
        <v>5</v>
      </c>
      <c r="S13" s="14">
        <v>3</v>
      </c>
      <c r="T13" s="15">
        <f t="shared" si="0"/>
        <v>32</v>
      </c>
      <c r="U13" s="16" t="str">
        <f t="shared" si="1"/>
        <v>OK</v>
      </c>
      <c r="V13" s="12"/>
      <c r="W13" s="13"/>
      <c r="X13" s="13"/>
      <c r="Y13" s="13"/>
      <c r="Z13" s="14"/>
      <c r="AA13" s="15" t="str">
        <f t="shared" si="2"/>
        <v/>
      </c>
      <c r="AB13" s="16" t="str">
        <f t="shared" si="3"/>
        <v/>
      </c>
      <c r="AC13" s="12"/>
      <c r="AD13" s="13"/>
      <c r="AE13" s="13"/>
      <c r="AF13" s="13"/>
      <c r="AG13" s="14"/>
      <c r="AH13" s="15" t="str">
        <f t="shared" si="4"/>
        <v/>
      </c>
      <c r="AI13" s="16" t="str">
        <f t="shared" si="5"/>
        <v/>
      </c>
      <c r="AJ13" s="137" t="s">
        <v>128</v>
      </c>
      <c r="AK13" s="89"/>
      <c r="AL13" s="54" t="e">
        <f t="shared" si="6"/>
        <v>#VALUE!</v>
      </c>
      <c r="AM13" s="54"/>
      <c r="AN13" s="54">
        <f t="shared" si="7"/>
        <v>1</v>
      </c>
      <c r="AO13" s="54">
        <f t="shared" si="9"/>
        <v>0</v>
      </c>
      <c r="AP13" s="54" t="e">
        <f>IF(#REF!="","",IF(#REF!="AB",999,+#REF!))</f>
        <v>#REF!</v>
      </c>
      <c r="AQ13" s="54">
        <f t="shared" si="10"/>
        <v>999</v>
      </c>
      <c r="AR13" s="54">
        <f t="shared" si="8"/>
        <v>2</v>
      </c>
    </row>
    <row r="14" spans="1:44" s="43" customFormat="1" x14ac:dyDescent="0.25">
      <c r="A14" s="78">
        <f>IF(BDD!B14="","",BDD!B14)</f>
        <v>10</v>
      </c>
      <c r="B14" s="93" t="str">
        <f>IF(BDD!C14="","",BDD!C14)</f>
        <v>GUERREIRO</v>
      </c>
      <c r="C14" s="55" t="str">
        <f>IF(BDD!D14="","",BDD!D14)</f>
        <v>Théo</v>
      </c>
      <c r="D14" s="128" t="str">
        <f>IF(BDD!E14="","",BDD!E14)</f>
        <v>MC Montluçon</v>
      </c>
      <c r="E14" s="104" t="str">
        <f>IF(BDD!F14="","",BDD!F14)</f>
        <v>S2</v>
      </c>
      <c r="F14" s="55" t="str">
        <f>IF(BDD!G14="","",BDD!G14)</f>
        <v>M</v>
      </c>
      <c r="G14" s="54" t="str">
        <f>IF(BDD!H14="","",BDD!H14)</f>
        <v>Auvergne</v>
      </c>
      <c r="H14" s="55" t="str">
        <f>IF(BDD!K14="","",BDD!K14)</f>
        <v>Honda</v>
      </c>
      <c r="I14" s="103">
        <f>IF(BDD!M14="","",BDD!M14)</f>
        <v>250</v>
      </c>
      <c r="J14" s="104">
        <f>IF(BDD!M14="","",BDD!M14)</f>
        <v>250</v>
      </c>
      <c r="K14" s="104" t="str">
        <f>IF(BDD!N14="","",BDD!N14)</f>
        <v/>
      </c>
      <c r="L14" s="103" t="str">
        <f>IF(BDD!Q14="","",BDD!Q14)</f>
        <v/>
      </c>
      <c r="M14" s="162" t="str">
        <f>IF(BDD!P14="","",BDD!P14)</f>
        <v>ESPOIR</v>
      </c>
      <c r="O14" s="85">
        <v>4</v>
      </c>
      <c r="P14" s="86">
        <v>1</v>
      </c>
      <c r="Q14" s="86">
        <v>3</v>
      </c>
      <c r="R14" s="86">
        <v>2</v>
      </c>
      <c r="S14" s="87"/>
      <c r="T14" s="88">
        <f t="shared" si="0"/>
        <v>13</v>
      </c>
      <c r="U14" s="11" t="str">
        <f t="shared" si="1"/>
        <v>OK</v>
      </c>
      <c r="V14" s="85">
        <v>2</v>
      </c>
      <c r="W14" s="86">
        <v>4</v>
      </c>
      <c r="X14" s="86">
        <v>2</v>
      </c>
      <c r="Y14" s="86">
        <v>2</v>
      </c>
      <c r="Z14" s="87"/>
      <c r="AA14" s="88">
        <f t="shared" si="2"/>
        <v>14</v>
      </c>
      <c r="AB14" s="11" t="str">
        <f t="shared" si="3"/>
        <v>OK</v>
      </c>
      <c r="AC14" s="85">
        <v>3</v>
      </c>
      <c r="AD14" s="86">
        <v>3</v>
      </c>
      <c r="AE14" s="86"/>
      <c r="AF14" s="86">
        <v>2</v>
      </c>
      <c r="AG14" s="87">
        <v>2</v>
      </c>
      <c r="AH14" s="88">
        <f t="shared" si="4"/>
        <v>19</v>
      </c>
      <c r="AI14" s="11" t="str">
        <f t="shared" si="5"/>
        <v>OK</v>
      </c>
      <c r="AJ14" s="138"/>
      <c r="AK14" s="90"/>
      <c r="AL14" s="55">
        <f t="shared" si="6"/>
        <v>46</v>
      </c>
      <c r="AM14" s="55"/>
      <c r="AN14" s="55">
        <f t="shared" si="7"/>
        <v>9</v>
      </c>
      <c r="AO14" s="55">
        <f t="shared" si="9"/>
        <v>0</v>
      </c>
      <c r="AP14" s="55" t="e">
        <f>IF(#REF!="","",IF(#REF!="AB",999,+#REF!))</f>
        <v>#REF!</v>
      </c>
      <c r="AQ14" s="55">
        <f t="shared" si="10"/>
        <v>46</v>
      </c>
      <c r="AR14" s="55">
        <f t="shared" si="8"/>
        <v>3</v>
      </c>
    </row>
    <row r="15" spans="1:44" x14ac:dyDescent="0.25">
      <c r="A15" s="79">
        <f>IF(BDD!B15="","",BDD!B15)</f>
        <v>11</v>
      </c>
      <c r="B15" s="93" t="str">
        <f>IF(BDD!C15="","",BDD!C15)</f>
        <v>BLANCHOZ</v>
      </c>
      <c r="C15" s="54" t="str">
        <f>IF(BDD!D15="","",BDD!D15)</f>
        <v>Alain</v>
      </c>
      <c r="D15" s="127" t="str">
        <f>IF(BDD!E15="","",BDD!E15)</f>
        <v>MC des Oliviers Nyons</v>
      </c>
      <c r="E15" s="103" t="str">
        <f>IF(BDD!F15="","",BDD!F15)</f>
        <v>S3</v>
      </c>
      <c r="F15" s="54" t="str">
        <f>IF(BDD!G15="","",BDD!G15)</f>
        <v>M</v>
      </c>
      <c r="G15" s="54" t="str">
        <f>IF(BDD!H15="","",BDD!H15)</f>
        <v>R / A</v>
      </c>
      <c r="H15" s="54" t="str">
        <f>IF(BDD!K15="","",BDD!K15)</f>
        <v>Montesa</v>
      </c>
      <c r="I15" s="103">
        <f>IF(BDD!M15="","",BDD!M15)</f>
        <v>260</v>
      </c>
      <c r="J15" s="103">
        <f>IF(BDD!M15="","",BDD!M15)</f>
        <v>260</v>
      </c>
      <c r="K15" s="103" t="str">
        <f>IF(BDD!N15="","",BDD!N15)</f>
        <v/>
      </c>
      <c r="L15" s="103" t="str">
        <f>IF(BDD!Q15="","",BDD!Q15)</f>
        <v/>
      </c>
      <c r="M15" s="161" t="str">
        <f>IF(BDD!P15="","",BDD!P15)</f>
        <v>SENIOR</v>
      </c>
      <c r="O15" s="12">
        <v>10</v>
      </c>
      <c r="P15" s="13"/>
      <c r="Q15" s="13"/>
      <c r="R15" s="13"/>
      <c r="S15" s="14"/>
      <c r="T15" s="15">
        <f t="shared" ref="T15:T22" si="11">IF(O15="","",(P15)+(Q15*2)+(R15*3)+(S15*5))</f>
        <v>0</v>
      </c>
      <c r="U15" s="16" t="str">
        <f t="shared" si="1"/>
        <v>OK</v>
      </c>
      <c r="V15" s="12">
        <v>9</v>
      </c>
      <c r="W15" s="13"/>
      <c r="X15" s="13">
        <v>1</v>
      </c>
      <c r="Y15" s="13"/>
      <c r="Z15" s="14"/>
      <c r="AA15" s="15">
        <f t="shared" ref="AA15:AA22" si="12">IF(V15="","",(W15)+(X15*2)+(Y15*3)+(Z15*5))</f>
        <v>2</v>
      </c>
      <c r="AB15" s="16" t="str">
        <f t="shared" si="3"/>
        <v>OK</v>
      </c>
      <c r="AC15" s="12">
        <v>10</v>
      </c>
      <c r="AD15" s="13"/>
      <c r="AE15" s="13"/>
      <c r="AF15" s="13"/>
      <c r="AG15" s="14"/>
      <c r="AH15" s="15">
        <f t="shared" ref="AH15:AH22" si="13">IF(AC15="","",(AD15)+(AE15*2)+(AF15*3)+(AG15*5))</f>
        <v>0</v>
      </c>
      <c r="AI15" s="16" t="str">
        <f t="shared" si="5"/>
        <v>OK</v>
      </c>
      <c r="AJ15" s="137"/>
      <c r="AK15" s="89"/>
      <c r="AL15" s="54">
        <f t="shared" si="6"/>
        <v>0</v>
      </c>
      <c r="AM15" s="54"/>
      <c r="AN15" s="54">
        <f t="shared" si="7"/>
        <v>20</v>
      </c>
      <c r="AO15" s="54">
        <f t="shared" si="9"/>
        <v>0</v>
      </c>
      <c r="AP15" s="54" t="e">
        <f>IF(#REF!="","",IF(#REF!="AB",999,+#REF!))</f>
        <v>#REF!</v>
      </c>
      <c r="AQ15" s="54">
        <f t="shared" si="10"/>
        <v>0</v>
      </c>
      <c r="AR15" s="54">
        <f t="shared" si="8"/>
        <v>3</v>
      </c>
    </row>
    <row r="16" spans="1:44" s="43" customFormat="1" x14ac:dyDescent="0.25">
      <c r="A16" s="78">
        <f>IF(BDD!B16="","",BDD!B16)</f>
        <v>12</v>
      </c>
      <c r="B16" s="93" t="str">
        <f>IF(BDD!C16="","",BDD!C16)</f>
        <v>CAMUS</v>
      </c>
      <c r="C16" s="55" t="str">
        <f>IF(BDD!D16="","",BDD!D16)</f>
        <v>Fabrice</v>
      </c>
      <c r="D16" s="128" t="str">
        <f>IF(BDD!E16="","",BDD!E16)</f>
        <v>TCC</v>
      </c>
      <c r="E16" s="104" t="str">
        <f>IF(BDD!F16="","",BDD!F16)</f>
        <v>S3+</v>
      </c>
      <c r="F16" s="55" t="str">
        <f>IF(BDD!G16="","",BDD!G16)</f>
        <v>M</v>
      </c>
      <c r="G16" s="54" t="str">
        <f>IF(BDD!H16="","",BDD!H16)</f>
        <v>Auvergne</v>
      </c>
      <c r="H16" s="55" t="str">
        <f>IF(BDD!K16="","",BDD!K16)</f>
        <v>BETA</v>
      </c>
      <c r="I16" s="103">
        <f>IF(BDD!M16="","",BDD!M16)</f>
        <v>250</v>
      </c>
      <c r="J16" s="104">
        <f>IF(BDD!M16="","",BDD!M16)</f>
        <v>250</v>
      </c>
      <c r="K16" s="104" t="str">
        <f>IF(BDD!N16="","",BDD!N16)</f>
        <v/>
      </c>
      <c r="L16" s="103" t="str">
        <f>IF(BDD!Q16="","",BDD!Q16)</f>
        <v/>
      </c>
      <c r="M16" s="162" t="str">
        <f>IF(BDD!P16="","",BDD!P16)</f>
        <v>SENIOR</v>
      </c>
      <c r="O16" s="85"/>
      <c r="P16" s="86"/>
      <c r="Q16" s="86"/>
      <c r="R16" s="86"/>
      <c r="S16" s="87"/>
      <c r="T16" s="88" t="str">
        <f t="shared" si="11"/>
        <v/>
      </c>
      <c r="U16" s="11" t="str">
        <f t="shared" si="1"/>
        <v/>
      </c>
      <c r="V16" s="85"/>
      <c r="W16" s="86"/>
      <c r="X16" s="86"/>
      <c r="Y16" s="86"/>
      <c r="Z16" s="87"/>
      <c r="AA16" s="88" t="str">
        <f t="shared" si="12"/>
        <v/>
      </c>
      <c r="AB16" s="11" t="str">
        <f t="shared" si="3"/>
        <v/>
      </c>
      <c r="AC16" s="85"/>
      <c r="AD16" s="86"/>
      <c r="AE16" s="86"/>
      <c r="AF16" s="86"/>
      <c r="AG16" s="87"/>
      <c r="AH16" s="88" t="str">
        <f t="shared" si="13"/>
        <v/>
      </c>
      <c r="AI16" s="11" t="str">
        <f t="shared" si="5"/>
        <v/>
      </c>
      <c r="AJ16" s="138" t="s">
        <v>128</v>
      </c>
      <c r="AK16" s="90"/>
      <c r="AL16" s="55" t="str">
        <f t="shared" si="6"/>
        <v/>
      </c>
      <c r="AM16" s="55"/>
      <c r="AN16" s="55">
        <f t="shared" si="7"/>
        <v>0</v>
      </c>
      <c r="AO16" s="55">
        <f t="shared" si="9"/>
        <v>0</v>
      </c>
      <c r="AP16" s="55" t="e">
        <f>IF(#REF!="","",IF(#REF!="AB",999,+#REF!))</f>
        <v>#REF!</v>
      </c>
      <c r="AQ16" s="55">
        <f t="shared" si="10"/>
        <v>999</v>
      </c>
      <c r="AR16" s="55">
        <f>IF(AC16="",2,3)</f>
        <v>2</v>
      </c>
    </row>
    <row r="17" spans="1:44" x14ac:dyDescent="0.25">
      <c r="A17" s="79">
        <f>IF(BDD!B17="","",BDD!B17)</f>
        <v>13</v>
      </c>
      <c r="B17" s="93" t="str">
        <f>IF(BDD!C17="","",BDD!C17)</f>
        <v>FIALLON</v>
      </c>
      <c r="C17" s="54" t="str">
        <f>IF(BDD!D17="","",BDD!D17)</f>
        <v>Christophe</v>
      </c>
      <c r="D17" s="127" t="str">
        <f>IF(BDD!E17="","",BDD!E17)</f>
        <v>Diois Sport TT</v>
      </c>
      <c r="E17" s="103" t="str">
        <f>IF(BDD!F17="","",BDD!F17)</f>
        <v>S4</v>
      </c>
      <c r="F17" s="54" t="str">
        <f>IF(BDD!G17="","",BDD!G17)</f>
        <v>M</v>
      </c>
      <c r="G17" s="54" t="str">
        <f>IF(BDD!H17="","",BDD!H17)</f>
        <v>R / A</v>
      </c>
      <c r="H17" s="54" t="str">
        <f>IF(BDD!K17="","",BDD!K17)</f>
        <v>SHERCO</v>
      </c>
      <c r="I17" s="103">
        <f>IF(BDD!M17="","",BDD!M17)</f>
        <v>125</v>
      </c>
      <c r="J17" s="103">
        <f>IF(BDD!M17="","",BDD!M17)</f>
        <v>125</v>
      </c>
      <c r="K17" s="103" t="str">
        <f>IF(BDD!N17="","",BDD!N17)</f>
        <v/>
      </c>
      <c r="L17" s="103" t="str">
        <f>IF(BDD!Q17="","",BDD!Q17)</f>
        <v/>
      </c>
      <c r="M17" s="161" t="str">
        <f>IF(BDD!P17="","",BDD!P17)</f>
        <v>SENIOR</v>
      </c>
      <c r="O17" s="12">
        <v>6</v>
      </c>
      <c r="P17" s="13">
        <v>1</v>
      </c>
      <c r="Q17" s="13">
        <v>1</v>
      </c>
      <c r="R17" s="13">
        <v>2</v>
      </c>
      <c r="S17" s="14"/>
      <c r="T17" s="15">
        <f t="shared" si="11"/>
        <v>9</v>
      </c>
      <c r="U17" s="16" t="str">
        <f t="shared" si="1"/>
        <v>OK</v>
      </c>
      <c r="V17" s="12">
        <v>7</v>
      </c>
      <c r="W17" s="13">
        <v>2</v>
      </c>
      <c r="X17" s="13"/>
      <c r="Y17" s="13">
        <v>1</v>
      </c>
      <c r="Z17" s="14"/>
      <c r="AA17" s="15">
        <f t="shared" si="12"/>
        <v>5</v>
      </c>
      <c r="AB17" s="16" t="str">
        <f t="shared" si="3"/>
        <v>OK</v>
      </c>
      <c r="AC17" s="12"/>
      <c r="AD17" s="13"/>
      <c r="AE17" s="13"/>
      <c r="AF17" s="13"/>
      <c r="AG17" s="14"/>
      <c r="AH17" s="15" t="str">
        <f t="shared" si="13"/>
        <v/>
      </c>
      <c r="AI17" s="16" t="str">
        <f t="shared" si="5"/>
        <v/>
      </c>
      <c r="AJ17" s="137"/>
      <c r="AK17" s="89"/>
      <c r="AL17" s="54">
        <f t="shared" si="6"/>
        <v>14</v>
      </c>
      <c r="AM17" s="54"/>
      <c r="AN17" s="54">
        <f t="shared" si="7"/>
        <v>13</v>
      </c>
      <c r="AO17" s="54">
        <f t="shared" si="9"/>
        <v>0</v>
      </c>
      <c r="AP17" s="54" t="e">
        <f>IF(#REF!="","",IF(#REF!="AB",999,+#REF!))</f>
        <v>#REF!</v>
      </c>
      <c r="AQ17" s="54">
        <f t="shared" si="10"/>
        <v>14</v>
      </c>
      <c r="AR17" s="54">
        <f t="shared" ref="AR17:AR22" si="14">IF(AC17="",2,3)</f>
        <v>2</v>
      </c>
    </row>
    <row r="18" spans="1:44" s="43" customFormat="1" x14ac:dyDescent="0.25">
      <c r="A18" s="78">
        <f>IF(BDD!B18="","",BDD!B18)</f>
        <v>14</v>
      </c>
      <c r="B18" s="93" t="str">
        <f>IF(BDD!C18="","",BDD!C18)</f>
        <v>GROSMOND</v>
      </c>
      <c r="C18" s="55" t="str">
        <f>IF(BDD!D18="","",BDD!D18)</f>
        <v>Xavier</v>
      </c>
      <c r="D18" s="128" t="str">
        <f>IF(BDD!E18="","",BDD!E18)</f>
        <v>MRC</v>
      </c>
      <c r="E18" s="104" t="str">
        <f>IF(BDD!F18="","",BDD!F18)</f>
        <v>S3+</v>
      </c>
      <c r="F18" s="55" t="str">
        <f>IF(BDD!G18="","",BDD!G18)</f>
        <v>M</v>
      </c>
      <c r="G18" s="54" t="str">
        <f>IF(BDD!H18="","",BDD!H18)</f>
        <v>Auvergne</v>
      </c>
      <c r="H18" s="55" t="str">
        <f>IF(BDD!K18="","",BDD!K18)</f>
        <v>Gas Gas</v>
      </c>
      <c r="I18" s="103">
        <f>IF(BDD!M18="","",BDD!M18)</f>
        <v>250</v>
      </c>
      <c r="J18" s="104">
        <f>IF(BDD!M18="","",BDD!M18)</f>
        <v>250</v>
      </c>
      <c r="K18" s="104" t="str">
        <f>IF(BDD!N18="","",BDD!N18)</f>
        <v/>
      </c>
      <c r="L18" s="103" t="str">
        <f>IF(BDD!Q18="","",BDD!Q18)</f>
        <v/>
      </c>
      <c r="M18" s="162" t="str">
        <f>IF(BDD!P18="","",BDD!P18)</f>
        <v>SENIOR</v>
      </c>
      <c r="O18" s="85">
        <v>8</v>
      </c>
      <c r="P18" s="86">
        <v>1</v>
      </c>
      <c r="Q18" s="86"/>
      <c r="R18" s="86">
        <v>1</v>
      </c>
      <c r="S18" s="87"/>
      <c r="T18" s="88">
        <f t="shared" si="11"/>
        <v>4</v>
      </c>
      <c r="U18" s="11" t="str">
        <f t="shared" si="1"/>
        <v>OK</v>
      </c>
      <c r="V18" s="85">
        <v>7</v>
      </c>
      <c r="W18" s="86">
        <v>2</v>
      </c>
      <c r="X18" s="86"/>
      <c r="Y18" s="86">
        <v>1</v>
      </c>
      <c r="Z18" s="87"/>
      <c r="AA18" s="88">
        <f t="shared" si="12"/>
        <v>5</v>
      </c>
      <c r="AB18" s="11" t="str">
        <f t="shared" si="3"/>
        <v>OK</v>
      </c>
      <c r="AC18" s="85">
        <v>6</v>
      </c>
      <c r="AD18" s="86">
        <v>3</v>
      </c>
      <c r="AE18" s="86"/>
      <c r="AF18" s="86">
        <v>1</v>
      </c>
      <c r="AG18" s="87"/>
      <c r="AH18" s="88">
        <f t="shared" si="13"/>
        <v>6</v>
      </c>
      <c r="AI18" s="11" t="str">
        <f t="shared" si="5"/>
        <v>OK</v>
      </c>
      <c r="AJ18" s="138"/>
      <c r="AK18" s="90"/>
      <c r="AL18" s="55">
        <f t="shared" si="6"/>
        <v>15</v>
      </c>
      <c r="AM18" s="55"/>
      <c r="AN18" s="55">
        <f t="shared" si="7"/>
        <v>21</v>
      </c>
      <c r="AO18" s="55">
        <f t="shared" si="9"/>
        <v>0</v>
      </c>
      <c r="AP18" s="55" t="e">
        <f>IF(#REF!="","",IF(#REF!="AB",999,+#REF!))</f>
        <v>#REF!</v>
      </c>
      <c r="AQ18" s="55">
        <f t="shared" si="10"/>
        <v>15</v>
      </c>
      <c r="AR18" s="55">
        <f t="shared" si="14"/>
        <v>3</v>
      </c>
    </row>
    <row r="19" spans="1:44" x14ac:dyDescent="0.25">
      <c r="A19" s="79">
        <f>IF(BDD!B19="","",BDD!B19)</f>
        <v>15</v>
      </c>
      <c r="B19" s="93" t="str">
        <f>IF(BDD!C19="","",BDD!C19)</f>
        <v>DOMINGUEZ -LLACER</v>
      </c>
      <c r="C19" s="54" t="str">
        <f>IF(BDD!D19="","",BDD!D19)</f>
        <v>Raphaël</v>
      </c>
      <c r="D19" s="127" t="str">
        <f>IF(BDD!E19="","",BDD!E19)</f>
        <v>Lilot Team Trial</v>
      </c>
      <c r="E19" s="103" t="str">
        <f>IF(BDD!F19="","",BDD!F19)</f>
        <v>S4+</v>
      </c>
      <c r="F19" s="54" t="str">
        <f>IF(BDD!G19="","",BDD!G19)</f>
        <v>M</v>
      </c>
      <c r="G19" s="54" t="str">
        <f>IF(BDD!H19="","",BDD!H19)</f>
        <v>R / A</v>
      </c>
      <c r="H19" s="54" t="str">
        <f>IF(BDD!K19="","",BDD!K19)</f>
        <v>BEAMISH</v>
      </c>
      <c r="I19" s="103">
        <f>IF(BDD!M19="","",BDD!M19)</f>
        <v>325</v>
      </c>
      <c r="J19" s="103">
        <f>IF(BDD!M19="","",BDD!M19)</f>
        <v>325</v>
      </c>
      <c r="K19" s="103" t="str">
        <f>IF(BDD!N19="","",BDD!N19)</f>
        <v/>
      </c>
      <c r="L19" s="103" t="str">
        <f>IF(BDD!Q19="","",BDD!Q19)</f>
        <v>bi</v>
      </c>
      <c r="M19" s="161" t="str">
        <f>IF(BDD!P19="","",BDD!P19)</f>
        <v>SENIOR</v>
      </c>
      <c r="O19" s="12">
        <v>9</v>
      </c>
      <c r="P19" s="13">
        <v>1</v>
      </c>
      <c r="Q19" s="13"/>
      <c r="R19" s="13"/>
      <c r="S19" s="14"/>
      <c r="T19" s="15">
        <f t="shared" si="11"/>
        <v>1</v>
      </c>
      <c r="U19" s="16" t="str">
        <f t="shared" si="1"/>
        <v>OK</v>
      </c>
      <c r="V19" s="12">
        <v>10</v>
      </c>
      <c r="W19" s="13"/>
      <c r="X19" s="13"/>
      <c r="Y19" s="13"/>
      <c r="Z19" s="14"/>
      <c r="AA19" s="15">
        <f t="shared" si="12"/>
        <v>0</v>
      </c>
      <c r="AB19" s="16" t="str">
        <f t="shared" si="3"/>
        <v>OK</v>
      </c>
      <c r="AC19" s="12"/>
      <c r="AD19" s="13"/>
      <c r="AE19" s="13"/>
      <c r="AF19" s="13"/>
      <c r="AG19" s="14"/>
      <c r="AH19" s="15" t="str">
        <f t="shared" si="13"/>
        <v/>
      </c>
      <c r="AI19" s="16" t="str">
        <f t="shared" si="5"/>
        <v/>
      </c>
      <c r="AJ19" s="137"/>
      <c r="AK19" s="89"/>
      <c r="AL19" s="54">
        <f t="shared" si="6"/>
        <v>1</v>
      </c>
      <c r="AM19" s="54"/>
      <c r="AN19" s="54">
        <f t="shared" si="7"/>
        <v>19</v>
      </c>
      <c r="AO19" s="54">
        <f t="shared" si="9"/>
        <v>0</v>
      </c>
      <c r="AP19" s="54" t="e">
        <f>IF(#REF!="","",IF(#REF!="AB",999,+#REF!))</f>
        <v>#REF!</v>
      </c>
      <c r="AQ19" s="54">
        <f t="shared" si="10"/>
        <v>1</v>
      </c>
      <c r="AR19" s="54">
        <f t="shared" si="14"/>
        <v>2</v>
      </c>
    </row>
    <row r="20" spans="1:44" s="43" customFormat="1" x14ac:dyDescent="0.25">
      <c r="A20" s="78">
        <f>IF(BDD!B20="","",BDD!B20)</f>
        <v>16</v>
      </c>
      <c r="B20" s="93" t="str">
        <f>IF(BDD!C20="","",BDD!C20)</f>
        <v>ENCUENTRA</v>
      </c>
      <c r="C20" s="55" t="str">
        <f>IF(BDD!D20="","",BDD!D20)</f>
        <v>Alix</v>
      </c>
      <c r="D20" s="128" t="str">
        <f>IF(BDD!E20="","",BDD!E20)</f>
        <v>MC Montluçon</v>
      </c>
      <c r="E20" s="104" t="str">
        <f>IF(BDD!F20="","",BDD!F20)</f>
        <v>S2</v>
      </c>
      <c r="F20" s="55" t="str">
        <f>IF(BDD!G20="","",BDD!G20)</f>
        <v>M</v>
      </c>
      <c r="G20" s="54" t="str">
        <f>IF(BDD!H20="","",BDD!H20)</f>
        <v>Auvergne</v>
      </c>
      <c r="H20" s="55" t="str">
        <f>IF(BDD!K20="","",BDD!K20)</f>
        <v>BETA</v>
      </c>
      <c r="I20" s="103">
        <f>IF(BDD!M20="","",BDD!M20)</f>
        <v>300</v>
      </c>
      <c r="J20" s="104">
        <f>IF(BDD!M20="","",BDD!M20)</f>
        <v>300</v>
      </c>
      <c r="K20" s="104" t="str">
        <f>IF(BDD!N20="","",BDD!N20)</f>
        <v/>
      </c>
      <c r="L20" s="103" t="str">
        <f>IF(BDD!Q20="","",BDD!Q20)</f>
        <v/>
      </c>
      <c r="M20" s="162" t="str">
        <f>IF(BDD!P20="","",BDD!P20)</f>
        <v>SENIOR</v>
      </c>
      <c r="O20" s="85">
        <v>6</v>
      </c>
      <c r="P20" s="86">
        <v>2</v>
      </c>
      <c r="Q20" s="86"/>
      <c r="R20" s="86">
        <v>2</v>
      </c>
      <c r="S20" s="87"/>
      <c r="T20" s="88">
        <f t="shared" si="11"/>
        <v>8</v>
      </c>
      <c r="U20" s="11" t="str">
        <f t="shared" si="1"/>
        <v>OK</v>
      </c>
      <c r="V20" s="85">
        <v>5</v>
      </c>
      <c r="W20" s="86">
        <v>1</v>
      </c>
      <c r="X20" s="86"/>
      <c r="Y20" s="86">
        <v>3</v>
      </c>
      <c r="Z20" s="87">
        <v>1</v>
      </c>
      <c r="AA20" s="88">
        <f t="shared" si="12"/>
        <v>15</v>
      </c>
      <c r="AB20" s="11" t="str">
        <f t="shared" si="3"/>
        <v>OK</v>
      </c>
      <c r="AC20" s="85">
        <v>5</v>
      </c>
      <c r="AD20" s="86">
        <v>1</v>
      </c>
      <c r="AE20" s="86">
        <v>2</v>
      </c>
      <c r="AF20" s="86">
        <v>2</v>
      </c>
      <c r="AG20" s="87"/>
      <c r="AH20" s="88">
        <f t="shared" si="13"/>
        <v>11</v>
      </c>
      <c r="AI20" s="11" t="str">
        <f t="shared" si="5"/>
        <v>OK</v>
      </c>
      <c r="AJ20" s="138"/>
      <c r="AK20" s="90"/>
      <c r="AL20" s="55">
        <f t="shared" si="6"/>
        <v>34</v>
      </c>
      <c r="AM20" s="55"/>
      <c r="AN20" s="55">
        <f t="shared" si="7"/>
        <v>16</v>
      </c>
      <c r="AO20" s="55">
        <f t="shared" si="9"/>
        <v>0</v>
      </c>
      <c r="AP20" s="55" t="e">
        <f>IF(#REF!="","",IF(#REF!="AB",999,+#REF!))</f>
        <v>#REF!</v>
      </c>
      <c r="AQ20" s="55">
        <f t="shared" si="10"/>
        <v>34</v>
      </c>
      <c r="AR20" s="55">
        <f t="shared" si="14"/>
        <v>3</v>
      </c>
    </row>
    <row r="21" spans="1:44" x14ac:dyDescent="0.25">
      <c r="A21" s="79">
        <f>IF(BDD!B21="","",BDD!B21)</f>
        <v>17</v>
      </c>
      <c r="B21" s="93" t="str">
        <f>IF(BDD!C21="","",BDD!C21)</f>
        <v>DIAZ</v>
      </c>
      <c r="C21" s="54" t="str">
        <f>IF(BDD!D21="","",BDD!D21)</f>
        <v>Cyril</v>
      </c>
      <c r="D21" s="127" t="str">
        <f>IF(BDD!E21="","",BDD!E21)</f>
        <v>Trollsports Trial</v>
      </c>
      <c r="E21" s="103" t="str">
        <f>IF(BDD!F21="","",BDD!F21)</f>
        <v>S3+</v>
      </c>
      <c r="F21" s="54" t="str">
        <f>IF(BDD!G21="","",BDD!G21)</f>
        <v>M</v>
      </c>
      <c r="G21" s="54" t="str">
        <f>IF(BDD!H21="","",BDD!H21)</f>
        <v>R / A</v>
      </c>
      <c r="H21" s="54" t="str">
        <f>IF(BDD!K21="","",BDD!K21)</f>
        <v>Gas Gas</v>
      </c>
      <c r="I21" s="103">
        <f>IF(BDD!M21="","",BDD!M21)</f>
        <v>250</v>
      </c>
      <c r="J21" s="103">
        <f>IF(BDD!M21="","",BDD!M21)</f>
        <v>250</v>
      </c>
      <c r="K21" s="103" t="str">
        <f>IF(BDD!N21="","",BDD!N21)</f>
        <v/>
      </c>
      <c r="L21" s="103" t="str">
        <f>IF(BDD!Q21="","",BDD!Q21)</f>
        <v/>
      </c>
      <c r="M21" s="161" t="str">
        <f>IF(BDD!P21="","",BDD!P21)</f>
        <v>SENIOR</v>
      </c>
      <c r="O21" s="12">
        <v>9</v>
      </c>
      <c r="P21" s="13">
        <v>1</v>
      </c>
      <c r="Q21" s="13"/>
      <c r="R21" s="13"/>
      <c r="S21" s="14"/>
      <c r="T21" s="15">
        <f t="shared" si="11"/>
        <v>1</v>
      </c>
      <c r="U21" s="16" t="str">
        <f t="shared" si="1"/>
        <v>OK</v>
      </c>
      <c r="V21" s="12">
        <v>6</v>
      </c>
      <c r="W21" s="13">
        <v>2</v>
      </c>
      <c r="X21" s="13">
        <v>2</v>
      </c>
      <c r="Y21" s="13"/>
      <c r="Z21" s="14"/>
      <c r="AA21" s="15">
        <f t="shared" si="12"/>
        <v>6</v>
      </c>
      <c r="AB21" s="16" t="str">
        <f t="shared" si="3"/>
        <v>OK</v>
      </c>
      <c r="AC21" s="12">
        <v>7</v>
      </c>
      <c r="AD21" s="13">
        <v>1</v>
      </c>
      <c r="AE21" s="13">
        <v>1</v>
      </c>
      <c r="AF21" s="13"/>
      <c r="AG21" s="14">
        <v>1</v>
      </c>
      <c r="AH21" s="15">
        <f t="shared" si="13"/>
        <v>8</v>
      </c>
      <c r="AI21" s="16" t="str">
        <f t="shared" si="5"/>
        <v>OK</v>
      </c>
      <c r="AJ21" s="137"/>
      <c r="AK21" s="89"/>
      <c r="AL21" s="54">
        <f t="shared" si="6"/>
        <v>15</v>
      </c>
      <c r="AM21" s="54"/>
      <c r="AN21" s="54">
        <f t="shared" si="7"/>
        <v>22</v>
      </c>
      <c r="AO21" s="54">
        <f t="shared" si="9"/>
        <v>0</v>
      </c>
      <c r="AP21" s="54" t="e">
        <f>IF(#REF!="","",IF(#REF!="AB",999,+#REF!))</f>
        <v>#REF!</v>
      </c>
      <c r="AQ21" s="54">
        <f t="shared" si="10"/>
        <v>15</v>
      </c>
      <c r="AR21" s="54">
        <f t="shared" si="14"/>
        <v>3</v>
      </c>
    </row>
    <row r="22" spans="1:44" s="43" customFormat="1" x14ac:dyDescent="0.25">
      <c r="A22" s="78">
        <f>IF(BDD!B22="","",BDD!B22)</f>
        <v>18</v>
      </c>
      <c r="B22" s="93" t="str">
        <f>IF(BDD!C22="","",BDD!C22)</f>
        <v>DARVE</v>
      </c>
      <c r="C22" s="55" t="str">
        <f>IF(BDD!D22="","",BDD!D22)</f>
        <v>Stéphane</v>
      </c>
      <c r="D22" s="128" t="str">
        <f>IF(BDD!E22="","",BDD!E22)</f>
        <v>RTF 38 Trial</v>
      </c>
      <c r="E22" s="104" t="str">
        <f>IF(BDD!F22="","",BDD!F22)</f>
        <v>S3+</v>
      </c>
      <c r="F22" s="55" t="str">
        <f>IF(BDD!G22="","",BDD!G22)</f>
        <v>M</v>
      </c>
      <c r="G22" s="54" t="str">
        <f>IF(BDD!H22="","",BDD!H22)</f>
        <v>R / A</v>
      </c>
      <c r="H22" s="55" t="str">
        <f>IF(BDD!K22="","",BDD!K22)</f>
        <v>Vertigo</v>
      </c>
      <c r="I22" s="103">
        <f>IF(BDD!M22="","",BDD!M22)</f>
        <v>250</v>
      </c>
      <c r="J22" s="104">
        <f>IF(BDD!M22="","",BDD!M22)</f>
        <v>250</v>
      </c>
      <c r="K22" s="104" t="str">
        <f>IF(BDD!N22="","",BDD!N22)</f>
        <v/>
      </c>
      <c r="L22" s="103" t="str">
        <f>IF(BDD!Q22="","",BDD!Q22)</f>
        <v/>
      </c>
      <c r="M22" s="162" t="str">
        <f>IF(BDD!P22="","",BDD!P22)</f>
        <v>SENIOR</v>
      </c>
      <c r="O22" s="85">
        <v>7</v>
      </c>
      <c r="P22" s="86"/>
      <c r="Q22" s="86"/>
      <c r="R22" s="86">
        <v>3</v>
      </c>
      <c r="S22" s="87"/>
      <c r="T22" s="88">
        <f t="shared" si="11"/>
        <v>9</v>
      </c>
      <c r="U22" s="11" t="str">
        <f t="shared" si="1"/>
        <v>OK</v>
      </c>
      <c r="V22" s="85">
        <v>4</v>
      </c>
      <c r="W22" s="86">
        <v>1</v>
      </c>
      <c r="X22" s="86">
        <v>1</v>
      </c>
      <c r="Y22" s="86">
        <v>4</v>
      </c>
      <c r="Z22" s="87"/>
      <c r="AA22" s="88">
        <f t="shared" si="12"/>
        <v>15</v>
      </c>
      <c r="AB22" s="11" t="str">
        <f t="shared" si="3"/>
        <v>OK</v>
      </c>
      <c r="AC22" s="85">
        <v>5</v>
      </c>
      <c r="AD22" s="86">
        <v>3</v>
      </c>
      <c r="AE22" s="86"/>
      <c r="AF22" s="86">
        <v>1</v>
      </c>
      <c r="AG22" s="87">
        <v>1</v>
      </c>
      <c r="AH22" s="88">
        <f t="shared" si="13"/>
        <v>11</v>
      </c>
      <c r="AI22" s="11" t="str">
        <f t="shared" si="5"/>
        <v>OK</v>
      </c>
      <c r="AJ22" s="138"/>
      <c r="AK22" s="90"/>
      <c r="AL22" s="55">
        <f t="shared" si="6"/>
        <v>35</v>
      </c>
      <c r="AM22" s="55"/>
      <c r="AN22" s="55">
        <f t="shared" si="7"/>
        <v>16</v>
      </c>
      <c r="AO22" s="55">
        <f t="shared" si="9"/>
        <v>0</v>
      </c>
      <c r="AP22" s="55" t="e">
        <f>IF(#REF!="","",IF(#REF!="AB",999,+#REF!))</f>
        <v>#REF!</v>
      </c>
      <c r="AQ22" s="55">
        <f t="shared" si="10"/>
        <v>35</v>
      </c>
      <c r="AR22" s="55">
        <f t="shared" si="14"/>
        <v>3</v>
      </c>
    </row>
    <row r="23" spans="1:44" x14ac:dyDescent="0.25">
      <c r="A23" s="78">
        <f>IF(BDD!B23="","",BDD!B23)</f>
        <v>19</v>
      </c>
      <c r="B23" s="93" t="str">
        <f>IF(BDD!C23="","",BDD!C23)</f>
        <v>MERCIER</v>
      </c>
      <c r="C23" s="55" t="str">
        <f>IF(BDD!D23="","",BDD!D23)</f>
        <v>François</v>
      </c>
      <c r="D23" s="128" t="str">
        <f>IF(BDD!E23="","",BDD!E23)</f>
        <v>TC de la BURLE</v>
      </c>
      <c r="E23" s="104" t="str">
        <f>IF(BDD!F23="","",BDD!F23)</f>
        <v>S3+</v>
      </c>
      <c r="F23" s="55" t="str">
        <f>IF(BDD!G23="","",BDD!G23)</f>
        <v>M</v>
      </c>
      <c r="G23" s="54" t="str">
        <f>IF(BDD!H23="","",BDD!H23)</f>
        <v>R / A</v>
      </c>
      <c r="H23" s="55" t="str">
        <f>IF(BDD!K23="","",BDD!K23)</f>
        <v>SHERCO</v>
      </c>
      <c r="I23" s="103">
        <f>IF(BDD!M23="","",BDD!M23)</f>
        <v>290</v>
      </c>
      <c r="J23" s="104">
        <f>IF(BDD!M23="","",BDD!M23)</f>
        <v>290</v>
      </c>
      <c r="K23" s="104" t="str">
        <f>IF(BDD!N23="","",BDD!N23)</f>
        <v/>
      </c>
      <c r="L23" s="103" t="str">
        <f>IF(BDD!Q23="","",BDD!Q23)</f>
        <v/>
      </c>
      <c r="M23" s="162" t="str">
        <f>IF(BDD!P23="","",BDD!P23)</f>
        <v>SENIOR</v>
      </c>
      <c r="O23" s="85">
        <v>4</v>
      </c>
      <c r="P23" s="86">
        <v>2</v>
      </c>
      <c r="Q23" s="86">
        <v>1</v>
      </c>
      <c r="R23" s="86">
        <v>2</v>
      </c>
      <c r="S23" s="87">
        <v>1</v>
      </c>
      <c r="T23" s="88">
        <f t="shared" ref="T23:T58" si="15">IF(O23="","",(P23)+(Q23*2)+(R23*3)+(S23*5))</f>
        <v>15</v>
      </c>
      <c r="U23" s="11" t="str">
        <f t="shared" ref="U23:U58" si="16">(IF(O23="","",(IF(SUM(O23:S23)=$Q$3,"OK","ER"))))</f>
        <v>OK</v>
      </c>
      <c r="V23" s="85">
        <v>8</v>
      </c>
      <c r="W23" s="86">
        <v>1</v>
      </c>
      <c r="X23" s="86"/>
      <c r="Y23" s="86">
        <v>1</v>
      </c>
      <c r="Z23" s="87"/>
      <c r="AA23" s="88">
        <f t="shared" ref="AA23:AA58" si="17">IF(V23="","",(W23)+(X23*2)+(Y23*3)+(Z23*5))</f>
        <v>4</v>
      </c>
      <c r="AB23" s="11" t="str">
        <f t="shared" ref="AB23:AB58" si="18">(IF(V23="","",(IF(SUM(V23:Z23)=$Q$3,"OK","ER"))))</f>
        <v>OK</v>
      </c>
      <c r="AC23" s="85">
        <v>6</v>
      </c>
      <c r="AD23" s="86">
        <v>1</v>
      </c>
      <c r="AE23" s="86"/>
      <c r="AF23" s="86">
        <v>2</v>
      </c>
      <c r="AG23" s="87">
        <v>1</v>
      </c>
      <c r="AH23" s="88">
        <f t="shared" ref="AH23:AH58" si="19">IF(AC23="","",(AD23)+(AE23*2)+(AF23*3)+(AG23*5))</f>
        <v>12</v>
      </c>
      <c r="AI23" s="11" t="str">
        <f t="shared" ref="AI23:AI58" si="20">(IF(AC23="","",IF(AND(AH23=0,AC23=0)=TRUE,"NUL",(IF(SUM(AC23:AG23)=$Q$3,"OK","ER")))))</f>
        <v>OK</v>
      </c>
      <c r="AJ23" s="138"/>
      <c r="AK23" s="90"/>
      <c r="AL23" s="55">
        <f t="shared" ref="AL23:AL58" si="21">IF(O23="","",IF(OR(E23="S3",E23="S4",E23="S4+")=TRUE,IF(AA23&lt;AH23,+AK23+AA23+T23,+AK23+AH23+T23),+AK23+T23+AA23+AH23))</f>
        <v>31</v>
      </c>
      <c r="AM23" s="55"/>
      <c r="AN23" s="55">
        <f t="shared" ref="AN23:AN58" si="22">IF(OR(E23="S3",E23="S4",E23="S4+")=TRUE,IF(AA23&lt;AH23,+O23+V23,+O23+AC23),+O23+V23+AC23)</f>
        <v>18</v>
      </c>
      <c r="AO23" s="55">
        <f t="shared" ref="AO23:AO58" si="23">+AK23</f>
        <v>0</v>
      </c>
      <c r="AP23" s="55" t="e">
        <f>IF(#REF!="","",IF(#REF!="AB",999,+#REF!))</f>
        <v>#REF!</v>
      </c>
      <c r="AQ23" s="55">
        <f t="shared" ref="AQ23:AQ58" si="24">+IF(AJ23="AB",999,+AL23)</f>
        <v>31</v>
      </c>
      <c r="AR23" s="55">
        <f t="shared" ref="AR23:AR58" si="25">IF(AC23="",2,3)</f>
        <v>3</v>
      </c>
    </row>
    <row r="24" spans="1:44" x14ac:dyDescent="0.25">
      <c r="A24" s="79">
        <f>IF(BDD!B24="","",BDD!B24)</f>
        <v>20</v>
      </c>
      <c r="B24" s="93" t="str">
        <f>IF(BDD!C24="","",BDD!C24)</f>
        <v>MERCIER</v>
      </c>
      <c r="C24" s="54" t="str">
        <f>IF(BDD!D24="","",BDD!D24)</f>
        <v>Remi</v>
      </c>
      <c r="D24" s="127" t="str">
        <f>IF(BDD!E24="","",BDD!E24)</f>
        <v>TC de la BURLE</v>
      </c>
      <c r="E24" s="103" t="str">
        <f>IF(BDD!F24="","",BDD!F24)</f>
        <v>S3</v>
      </c>
      <c r="F24" s="54" t="str">
        <f>IF(BDD!G24="","",BDD!G24)</f>
        <v>M</v>
      </c>
      <c r="G24" s="54" t="str">
        <f>IF(BDD!H24="","",BDD!H24)</f>
        <v>R / A</v>
      </c>
      <c r="H24" s="54" t="str">
        <f>IF(BDD!K24="","",BDD!K24)</f>
        <v>Gas Gas</v>
      </c>
      <c r="I24" s="103">
        <f>IF(BDD!M24="","",BDD!M24)</f>
        <v>125</v>
      </c>
      <c r="J24" s="103">
        <f>IF(BDD!M24="","",BDD!M24)</f>
        <v>125</v>
      </c>
      <c r="K24" s="103" t="str">
        <f>IF(BDD!N24="","",BDD!N24)</f>
        <v/>
      </c>
      <c r="L24" s="103" t="str">
        <f>IF(BDD!Q24="","",BDD!Q24)</f>
        <v/>
      </c>
      <c r="M24" s="161" t="str">
        <f>IF(BDD!P24="","",BDD!P24)</f>
        <v>CADET</v>
      </c>
      <c r="O24" s="12">
        <v>3</v>
      </c>
      <c r="P24" s="13">
        <v>4</v>
      </c>
      <c r="Q24" s="13">
        <v>1</v>
      </c>
      <c r="R24" s="13">
        <v>1</v>
      </c>
      <c r="S24" s="14">
        <v>1</v>
      </c>
      <c r="T24" s="15">
        <f t="shared" si="15"/>
        <v>14</v>
      </c>
      <c r="U24" s="16" t="str">
        <f t="shared" si="16"/>
        <v>OK</v>
      </c>
      <c r="V24" s="12">
        <v>6</v>
      </c>
      <c r="W24" s="13">
        <v>1</v>
      </c>
      <c r="X24" s="13">
        <v>2</v>
      </c>
      <c r="Y24" s="13">
        <v>1</v>
      </c>
      <c r="Z24" s="14"/>
      <c r="AA24" s="15">
        <f t="shared" si="17"/>
        <v>8</v>
      </c>
      <c r="AB24" s="16" t="str">
        <f t="shared" si="18"/>
        <v>OK</v>
      </c>
      <c r="AC24" s="12">
        <v>4</v>
      </c>
      <c r="AD24" s="13">
        <v>3</v>
      </c>
      <c r="AE24" s="13">
        <v>2</v>
      </c>
      <c r="AF24" s="13">
        <v>1</v>
      </c>
      <c r="AG24" s="14"/>
      <c r="AH24" s="15">
        <f t="shared" si="19"/>
        <v>10</v>
      </c>
      <c r="AI24" s="16" t="str">
        <f t="shared" si="20"/>
        <v>OK</v>
      </c>
      <c r="AJ24" s="137"/>
      <c r="AK24" s="89"/>
      <c r="AL24" s="54">
        <f t="shared" si="21"/>
        <v>22</v>
      </c>
      <c r="AM24" s="54"/>
      <c r="AN24" s="54">
        <f t="shared" si="22"/>
        <v>9</v>
      </c>
      <c r="AO24" s="54">
        <f t="shared" si="23"/>
        <v>0</v>
      </c>
      <c r="AP24" s="54" t="e">
        <f>IF(#REF!="","",IF(#REF!="AB",999,+#REF!))</f>
        <v>#REF!</v>
      </c>
      <c r="AQ24" s="54">
        <f t="shared" si="24"/>
        <v>22</v>
      </c>
      <c r="AR24" s="54">
        <f t="shared" si="25"/>
        <v>3</v>
      </c>
    </row>
    <row r="25" spans="1:44" s="43" customFormat="1" x14ac:dyDescent="0.25">
      <c r="A25" s="78">
        <f>IF(BDD!B25="","",BDD!B25)</f>
        <v>21</v>
      </c>
      <c r="B25" s="93" t="str">
        <f>IF(BDD!C25="","",BDD!C25)</f>
        <v>MASSARD</v>
      </c>
      <c r="C25" s="55" t="str">
        <f>IF(BDD!D25="","",BDD!D25)</f>
        <v>Jacques</v>
      </c>
      <c r="D25" s="128" t="str">
        <f>IF(BDD!E25="","",BDD!E25)</f>
        <v>TC de la BURLE</v>
      </c>
      <c r="E25" s="104" t="str">
        <f>IF(BDD!F25="","",BDD!F25)</f>
        <v>S3+</v>
      </c>
      <c r="F25" s="55" t="str">
        <f>IF(BDD!G25="","",BDD!G25)</f>
        <v>M</v>
      </c>
      <c r="G25" s="54" t="str">
        <f>IF(BDD!H25="","",BDD!H25)</f>
        <v>R / A</v>
      </c>
      <c r="H25" s="55" t="str">
        <f>IF(BDD!K25="","",BDD!K25)</f>
        <v>TRS ONE</v>
      </c>
      <c r="I25" s="103">
        <f>IF(BDD!M25="","",BDD!M25)</f>
        <v>250</v>
      </c>
      <c r="J25" s="104">
        <f>IF(BDD!M25="","",BDD!M25)</f>
        <v>250</v>
      </c>
      <c r="K25" s="104" t="str">
        <f>IF(BDD!N25="","",BDD!N25)</f>
        <v/>
      </c>
      <c r="L25" s="103" t="str">
        <f>IF(BDD!Q25="","",BDD!Q25)</f>
        <v/>
      </c>
      <c r="M25" s="162" t="str">
        <f>IF(BDD!P25="","",BDD!P25)</f>
        <v>SENIOR</v>
      </c>
      <c r="O25" s="85">
        <v>7</v>
      </c>
      <c r="P25" s="86"/>
      <c r="Q25" s="86"/>
      <c r="R25" s="86">
        <v>2</v>
      </c>
      <c r="S25" s="87">
        <v>1</v>
      </c>
      <c r="T25" s="88">
        <f t="shared" si="15"/>
        <v>11</v>
      </c>
      <c r="U25" s="11" t="str">
        <f t="shared" si="16"/>
        <v>OK</v>
      </c>
      <c r="V25" s="85">
        <v>5</v>
      </c>
      <c r="W25" s="86">
        <v>1</v>
      </c>
      <c r="X25" s="86">
        <v>2</v>
      </c>
      <c r="Y25" s="86"/>
      <c r="Z25" s="87">
        <v>2</v>
      </c>
      <c r="AA25" s="88">
        <f t="shared" si="17"/>
        <v>15</v>
      </c>
      <c r="AB25" s="11" t="str">
        <f t="shared" si="18"/>
        <v>OK</v>
      </c>
      <c r="AC25" s="85">
        <v>7</v>
      </c>
      <c r="AD25" s="86">
        <v>2</v>
      </c>
      <c r="AE25" s="86"/>
      <c r="AF25" s="86">
        <v>1</v>
      </c>
      <c r="AG25" s="87"/>
      <c r="AH25" s="88">
        <f t="shared" si="19"/>
        <v>5</v>
      </c>
      <c r="AI25" s="11" t="str">
        <f t="shared" si="20"/>
        <v>OK</v>
      </c>
      <c r="AJ25" s="138"/>
      <c r="AK25" s="90"/>
      <c r="AL25" s="55">
        <f t="shared" si="21"/>
        <v>31</v>
      </c>
      <c r="AM25" s="55"/>
      <c r="AN25" s="55">
        <f t="shared" si="22"/>
        <v>19</v>
      </c>
      <c r="AO25" s="55">
        <f t="shared" si="23"/>
        <v>0</v>
      </c>
      <c r="AP25" s="55" t="e">
        <f>IF(#REF!="","",IF(#REF!="AB",999,+#REF!))</f>
        <v>#REF!</v>
      </c>
      <c r="AQ25" s="55">
        <f t="shared" si="24"/>
        <v>31</v>
      </c>
      <c r="AR25" s="55">
        <f t="shared" si="25"/>
        <v>3</v>
      </c>
    </row>
    <row r="26" spans="1:44" x14ac:dyDescent="0.25">
      <c r="A26" s="79">
        <f>IF(BDD!B26="","",BDD!B26)</f>
        <v>22</v>
      </c>
      <c r="B26" s="93" t="str">
        <f>IF(BDD!C26="","",BDD!C26)</f>
        <v>GRAYEL</v>
      </c>
      <c r="C26" s="54" t="str">
        <f>IF(BDD!D26="","",BDD!D26)</f>
        <v>Anthony</v>
      </c>
      <c r="D26" s="127" t="str">
        <f>IF(BDD!E26="","",BDD!E26)</f>
        <v>AMPR Panissière</v>
      </c>
      <c r="E26" s="103" t="str">
        <f>IF(BDD!F26="","",BDD!F26)</f>
        <v>S2</v>
      </c>
      <c r="F26" s="54" t="str">
        <f>IF(BDD!G26="","",BDD!G26)</f>
        <v>M</v>
      </c>
      <c r="G26" s="54" t="str">
        <f>IF(BDD!H26="","",BDD!H26)</f>
        <v>R / A</v>
      </c>
      <c r="H26" s="54" t="str">
        <f>IF(BDD!K26="","",BDD!K26)</f>
        <v>BETA</v>
      </c>
      <c r="I26" s="103">
        <f>IF(BDD!M26="","",BDD!M26)</f>
        <v>250</v>
      </c>
      <c r="J26" s="103">
        <f>IF(BDD!M26="","",BDD!M26)</f>
        <v>250</v>
      </c>
      <c r="K26" s="103" t="str">
        <f>IF(BDD!N26="","",BDD!N26)</f>
        <v/>
      </c>
      <c r="L26" s="103" t="str">
        <f>IF(BDD!Q26="","",BDD!Q26)</f>
        <v/>
      </c>
      <c r="M26" s="161" t="str">
        <f>IF(BDD!P26="","",BDD!P26)</f>
        <v>SENIOR</v>
      </c>
      <c r="O26" s="12">
        <v>1</v>
      </c>
      <c r="P26" s="13">
        <v>2</v>
      </c>
      <c r="Q26" s="13">
        <v>4</v>
      </c>
      <c r="R26" s="13">
        <v>2</v>
      </c>
      <c r="S26" s="14">
        <v>1</v>
      </c>
      <c r="T26" s="15">
        <f t="shared" si="15"/>
        <v>21</v>
      </c>
      <c r="U26" s="16" t="str">
        <f t="shared" si="16"/>
        <v>OK</v>
      </c>
      <c r="V26" s="12">
        <v>4</v>
      </c>
      <c r="W26" s="13">
        <v>3</v>
      </c>
      <c r="X26" s="13"/>
      <c r="Y26" s="13">
        <v>3</v>
      </c>
      <c r="Z26" s="14"/>
      <c r="AA26" s="15">
        <f t="shared" si="17"/>
        <v>12</v>
      </c>
      <c r="AB26" s="16" t="str">
        <f t="shared" si="18"/>
        <v>OK</v>
      </c>
      <c r="AC26" s="12">
        <v>2</v>
      </c>
      <c r="AD26" s="13">
        <v>5</v>
      </c>
      <c r="AE26" s="13">
        <v>1</v>
      </c>
      <c r="AF26" s="13">
        <v>2</v>
      </c>
      <c r="AG26" s="14"/>
      <c r="AH26" s="15">
        <f t="shared" si="19"/>
        <v>13</v>
      </c>
      <c r="AI26" s="16" t="str">
        <f t="shared" si="20"/>
        <v>OK</v>
      </c>
      <c r="AJ26" s="137"/>
      <c r="AK26" s="89"/>
      <c r="AL26" s="54">
        <f t="shared" si="21"/>
        <v>46</v>
      </c>
      <c r="AM26" s="54"/>
      <c r="AN26" s="54">
        <f t="shared" si="22"/>
        <v>7</v>
      </c>
      <c r="AO26" s="54">
        <f t="shared" si="23"/>
        <v>0</v>
      </c>
      <c r="AP26" s="54" t="e">
        <f>IF(#REF!="","",IF(#REF!="AB",999,+#REF!))</f>
        <v>#REF!</v>
      </c>
      <c r="AQ26" s="54">
        <f t="shared" si="24"/>
        <v>46</v>
      </c>
      <c r="AR26" s="54">
        <f t="shared" si="25"/>
        <v>3</v>
      </c>
    </row>
    <row r="27" spans="1:44" s="43" customFormat="1" x14ac:dyDescent="0.25">
      <c r="A27" s="78">
        <f>IF(BDD!B27="","",BDD!B27)</f>
        <v>23</v>
      </c>
      <c r="B27" s="93" t="str">
        <f>IF(BDD!C27="","",BDD!C27)</f>
        <v>PERNEY</v>
      </c>
      <c r="C27" s="55" t="str">
        <f>IF(BDD!D27="","",BDD!D27)</f>
        <v>Olivier</v>
      </c>
      <c r="D27" s="128" t="str">
        <f>IF(BDD!E27="","",BDD!E27)</f>
        <v>MC Rochepaule</v>
      </c>
      <c r="E27" s="104" t="str">
        <f>IF(BDD!F27="","",BDD!F27)</f>
        <v>S4+</v>
      </c>
      <c r="F27" s="55" t="str">
        <f>IF(BDD!G27="","",BDD!G27)</f>
        <v>M</v>
      </c>
      <c r="G27" s="54" t="str">
        <f>IF(BDD!H27="","",BDD!H27)</f>
        <v>R / A</v>
      </c>
      <c r="H27" s="55" t="str">
        <f>IF(BDD!K27="","",BDD!K27)</f>
        <v>BETA</v>
      </c>
      <c r="I27" s="103">
        <f>IF(BDD!M27="","",BDD!M27)</f>
        <v>200</v>
      </c>
      <c r="J27" s="104">
        <f>IF(BDD!M27="","",BDD!M27)</f>
        <v>200</v>
      </c>
      <c r="K27" s="104" t="str">
        <f>IF(BDD!N27="","",BDD!N27)</f>
        <v/>
      </c>
      <c r="L27" s="103" t="str">
        <f>IF(BDD!Q27="","",BDD!Q27)</f>
        <v/>
      </c>
      <c r="M27" s="162" t="str">
        <f>IF(BDD!P27="","",BDD!P27)</f>
        <v>SENIOR</v>
      </c>
      <c r="O27" s="85">
        <v>5</v>
      </c>
      <c r="P27" s="86">
        <v>4</v>
      </c>
      <c r="Q27" s="86"/>
      <c r="R27" s="86"/>
      <c r="S27" s="87">
        <v>1</v>
      </c>
      <c r="T27" s="88">
        <f t="shared" si="15"/>
        <v>9</v>
      </c>
      <c r="U27" s="11" t="str">
        <f t="shared" si="16"/>
        <v>OK</v>
      </c>
      <c r="V27" s="85">
        <v>5</v>
      </c>
      <c r="W27" s="86">
        <v>2</v>
      </c>
      <c r="X27" s="86">
        <v>1</v>
      </c>
      <c r="Y27" s="86"/>
      <c r="Z27" s="87">
        <v>2</v>
      </c>
      <c r="AA27" s="88">
        <f t="shared" si="17"/>
        <v>14</v>
      </c>
      <c r="AB27" s="11" t="str">
        <f t="shared" si="18"/>
        <v>OK</v>
      </c>
      <c r="AC27" s="85"/>
      <c r="AD27" s="86"/>
      <c r="AE27" s="86"/>
      <c r="AF27" s="86"/>
      <c r="AG27" s="87"/>
      <c r="AH27" s="88" t="str">
        <f t="shared" si="19"/>
        <v/>
      </c>
      <c r="AI27" s="11" t="str">
        <f t="shared" si="20"/>
        <v/>
      </c>
      <c r="AJ27" s="138"/>
      <c r="AK27" s="90"/>
      <c r="AL27" s="55">
        <f t="shared" si="21"/>
        <v>23</v>
      </c>
      <c r="AM27" s="55"/>
      <c r="AN27" s="55">
        <f t="shared" si="22"/>
        <v>10</v>
      </c>
      <c r="AO27" s="55">
        <f t="shared" si="23"/>
        <v>0</v>
      </c>
      <c r="AP27" s="55" t="e">
        <f>IF(#REF!="","",IF(#REF!="AB",999,+#REF!))</f>
        <v>#REF!</v>
      </c>
      <c r="AQ27" s="55">
        <f t="shared" si="24"/>
        <v>23</v>
      </c>
      <c r="AR27" s="55">
        <f t="shared" si="25"/>
        <v>2</v>
      </c>
    </row>
    <row r="28" spans="1:44" x14ac:dyDescent="0.25">
      <c r="A28" s="79">
        <f>IF(BDD!B28="","",BDD!B28)</f>
        <v>24</v>
      </c>
      <c r="B28" s="93" t="str">
        <f>IF(BDD!C28="","",BDD!C28)</f>
        <v>ARNAUD</v>
      </c>
      <c r="C28" s="54" t="str">
        <f>IF(BDD!D28="","",BDD!D28)</f>
        <v>Guy</v>
      </c>
      <c r="D28" s="127" t="str">
        <f>IF(BDD!E28="","",BDD!E28)</f>
        <v>Trollsports Trial</v>
      </c>
      <c r="E28" s="103" t="str">
        <f>IF(BDD!F28="","",BDD!F28)</f>
        <v>S4+</v>
      </c>
      <c r="F28" s="54" t="str">
        <f>IF(BDD!G28="","",BDD!G28)</f>
        <v>M</v>
      </c>
      <c r="G28" s="54" t="str">
        <f>IF(BDD!H28="","",BDD!H28)</f>
        <v>Lyonnais</v>
      </c>
      <c r="H28" s="54" t="str">
        <f>IF(BDD!K28="","",BDD!K28)</f>
        <v>Honda</v>
      </c>
      <c r="I28" s="103">
        <f>IF(BDD!M28="","",BDD!M28)</f>
        <v>200</v>
      </c>
      <c r="J28" s="103">
        <f>IF(BDD!M28="","",BDD!M28)</f>
        <v>200</v>
      </c>
      <c r="K28" s="103" t="str">
        <f>IF(BDD!N28="","",BDD!N28)</f>
        <v/>
      </c>
      <c r="L28" s="103" t="str">
        <f>IF(BDD!Q28="","",BDD!Q28)</f>
        <v>bi</v>
      </c>
      <c r="M28" s="161" t="str">
        <f>IF(BDD!P28="","",BDD!P28)</f>
        <v>SENIOR</v>
      </c>
      <c r="O28" s="12"/>
      <c r="P28" s="13"/>
      <c r="Q28" s="13"/>
      <c r="R28" s="13"/>
      <c r="S28" s="14"/>
      <c r="T28" s="15" t="str">
        <f t="shared" si="15"/>
        <v/>
      </c>
      <c r="U28" s="16" t="str">
        <f t="shared" si="16"/>
        <v/>
      </c>
      <c r="V28" s="12"/>
      <c r="W28" s="13"/>
      <c r="X28" s="13"/>
      <c r="Y28" s="13"/>
      <c r="Z28" s="14"/>
      <c r="AA28" s="15" t="str">
        <f t="shared" si="17"/>
        <v/>
      </c>
      <c r="AB28" s="16" t="str">
        <f t="shared" si="18"/>
        <v/>
      </c>
      <c r="AC28" s="12"/>
      <c r="AD28" s="13"/>
      <c r="AE28" s="13"/>
      <c r="AF28" s="13"/>
      <c r="AG28" s="14"/>
      <c r="AH28" s="15" t="str">
        <f t="shared" si="19"/>
        <v/>
      </c>
      <c r="AI28" s="16" t="str">
        <f t="shared" si="20"/>
        <v/>
      </c>
      <c r="AJ28" s="137" t="s">
        <v>128</v>
      </c>
      <c r="AK28" s="89"/>
      <c r="AL28" s="54" t="str">
        <f t="shared" si="21"/>
        <v/>
      </c>
      <c r="AM28" s="54"/>
      <c r="AN28" s="54">
        <f t="shared" si="22"/>
        <v>0</v>
      </c>
      <c r="AO28" s="54">
        <f t="shared" si="23"/>
        <v>0</v>
      </c>
      <c r="AP28" s="54" t="e">
        <f>IF(#REF!="","",IF(#REF!="AB",999,+#REF!))</f>
        <v>#REF!</v>
      </c>
      <c r="AQ28" s="54">
        <f t="shared" si="24"/>
        <v>999</v>
      </c>
      <c r="AR28" s="54">
        <f t="shared" si="25"/>
        <v>2</v>
      </c>
    </row>
    <row r="29" spans="1:44" s="43" customFormat="1" x14ac:dyDescent="0.25">
      <c r="A29" s="78">
        <f>IF(BDD!B29="","",BDD!B29)</f>
        <v>25</v>
      </c>
      <c r="B29" s="93" t="str">
        <f>IF(BDD!C29="","",BDD!C29)</f>
        <v>JAMBON</v>
      </c>
      <c r="C29" s="55" t="str">
        <f>IF(BDD!D29="","",BDD!D29)</f>
        <v>Yoann</v>
      </c>
      <c r="D29" s="128" t="str">
        <f>IF(BDD!E29="","",BDD!E29)</f>
        <v>TC CHATEAUNEUF</v>
      </c>
      <c r="E29" s="104" t="str">
        <f>IF(BDD!F29="","",BDD!F29)</f>
        <v>S2</v>
      </c>
      <c r="F29" s="55" t="str">
        <f>IF(BDD!G29="","",BDD!G29)</f>
        <v>M</v>
      </c>
      <c r="G29" s="54" t="str">
        <f>IF(BDD!H29="","",BDD!H29)</f>
        <v>R / A</v>
      </c>
      <c r="H29" s="55" t="str">
        <f>IF(BDD!K29="","",BDD!K29)</f>
        <v>Montesa</v>
      </c>
      <c r="I29" s="103">
        <f>IF(BDD!M29="","",BDD!M29)</f>
        <v>260</v>
      </c>
      <c r="J29" s="104">
        <f>IF(BDD!M29="","",BDD!M29)</f>
        <v>260</v>
      </c>
      <c r="K29" s="104" t="str">
        <f>IF(BDD!N29="","",BDD!N29)</f>
        <v/>
      </c>
      <c r="L29" s="103" t="str">
        <f>IF(BDD!Q29="","",BDD!Q29)</f>
        <v/>
      </c>
      <c r="M29" s="162" t="str">
        <f>IF(BDD!P29="","",BDD!P29)</f>
        <v>SENIOR</v>
      </c>
      <c r="O29" s="85">
        <v>6</v>
      </c>
      <c r="P29" s="86"/>
      <c r="Q29" s="86">
        <v>3</v>
      </c>
      <c r="R29" s="86">
        <v>1</v>
      </c>
      <c r="S29" s="87"/>
      <c r="T29" s="88">
        <f t="shared" si="15"/>
        <v>9</v>
      </c>
      <c r="U29" s="11" t="str">
        <f t="shared" si="16"/>
        <v>OK</v>
      </c>
      <c r="V29" s="85">
        <v>4</v>
      </c>
      <c r="W29" s="86">
        <v>3</v>
      </c>
      <c r="X29" s="86"/>
      <c r="Y29" s="86">
        <v>2</v>
      </c>
      <c r="Z29" s="87">
        <v>1</v>
      </c>
      <c r="AA29" s="88">
        <f t="shared" si="17"/>
        <v>14</v>
      </c>
      <c r="AB29" s="11" t="str">
        <f t="shared" si="18"/>
        <v>OK</v>
      </c>
      <c r="AC29" s="85">
        <v>6</v>
      </c>
      <c r="AD29" s="86">
        <v>3</v>
      </c>
      <c r="AE29" s="86">
        <v>1</v>
      </c>
      <c r="AF29" s="86"/>
      <c r="AG29" s="87"/>
      <c r="AH29" s="88">
        <f t="shared" si="19"/>
        <v>5</v>
      </c>
      <c r="AI29" s="11" t="str">
        <f t="shared" si="20"/>
        <v>OK</v>
      </c>
      <c r="AJ29" s="138"/>
      <c r="AK29" s="90"/>
      <c r="AL29" s="55">
        <f t="shared" si="21"/>
        <v>28</v>
      </c>
      <c r="AM29" s="55"/>
      <c r="AN29" s="55">
        <f t="shared" si="22"/>
        <v>16</v>
      </c>
      <c r="AO29" s="55">
        <f t="shared" si="23"/>
        <v>0</v>
      </c>
      <c r="AP29" s="55" t="e">
        <f>IF(#REF!="","",IF(#REF!="AB",999,+#REF!))</f>
        <v>#REF!</v>
      </c>
      <c r="AQ29" s="55">
        <f t="shared" si="24"/>
        <v>28</v>
      </c>
      <c r="AR29" s="55">
        <f t="shared" si="25"/>
        <v>3</v>
      </c>
    </row>
    <row r="30" spans="1:44" x14ac:dyDescent="0.25">
      <c r="A30" s="78">
        <f>IF(BDD!B30="","",BDD!B30)</f>
        <v>26</v>
      </c>
      <c r="B30" s="93" t="str">
        <f>IF(BDD!C30="","",BDD!C30)</f>
        <v>CATANESE</v>
      </c>
      <c r="C30" s="55" t="str">
        <f>IF(BDD!D30="","",BDD!D30)</f>
        <v>Claude</v>
      </c>
      <c r="D30" s="128" t="str">
        <f>IF(BDD!E30="","",BDD!E30)</f>
        <v>TC Jonase</v>
      </c>
      <c r="E30" s="104" t="str">
        <f>IF(BDD!F30="","",BDD!F30)</f>
        <v>S3</v>
      </c>
      <c r="F30" s="55" t="str">
        <f>IF(BDD!G30="","",BDD!G30)</f>
        <v>M</v>
      </c>
      <c r="G30" s="54" t="str">
        <f>IF(BDD!H30="","",BDD!H30)</f>
        <v>R / A</v>
      </c>
      <c r="H30" s="55" t="str">
        <f>IF(BDD!K30="","",BDD!K30)</f>
        <v>Gas Gas</v>
      </c>
      <c r="I30" s="103">
        <f>IF(BDD!M30="","",BDD!M30)</f>
        <v>250</v>
      </c>
      <c r="J30" s="104">
        <f>IF(BDD!M30="","",BDD!M30)</f>
        <v>250</v>
      </c>
      <c r="K30" s="104" t="str">
        <f>IF(BDD!N30="","",BDD!N30)</f>
        <v/>
      </c>
      <c r="L30" s="103" t="str">
        <f>IF(BDD!Q30="","",BDD!Q30)</f>
        <v/>
      </c>
      <c r="M30" s="162" t="str">
        <f>IF(BDD!P30="","",BDD!P30)</f>
        <v>SENIOR</v>
      </c>
      <c r="O30" s="85">
        <v>8</v>
      </c>
      <c r="P30" s="86">
        <v>1</v>
      </c>
      <c r="Q30" s="86">
        <v>1</v>
      </c>
      <c r="R30" s="86"/>
      <c r="S30" s="87"/>
      <c r="T30" s="88">
        <f t="shared" si="15"/>
        <v>3</v>
      </c>
      <c r="U30" s="11" t="str">
        <f t="shared" si="16"/>
        <v>OK</v>
      </c>
      <c r="V30" s="85">
        <v>6</v>
      </c>
      <c r="W30" s="86">
        <v>3</v>
      </c>
      <c r="X30" s="86"/>
      <c r="Y30" s="86">
        <v>1</v>
      </c>
      <c r="Z30" s="87"/>
      <c r="AA30" s="88">
        <f t="shared" si="17"/>
        <v>6</v>
      </c>
      <c r="AB30" s="11" t="str">
        <f t="shared" si="18"/>
        <v>OK</v>
      </c>
      <c r="AC30" s="85">
        <v>5</v>
      </c>
      <c r="AD30" s="86">
        <v>4</v>
      </c>
      <c r="AE30" s="86">
        <v>1</v>
      </c>
      <c r="AF30" s="86"/>
      <c r="AG30" s="87"/>
      <c r="AH30" s="88">
        <f t="shared" si="19"/>
        <v>6</v>
      </c>
      <c r="AI30" s="11" t="str">
        <f t="shared" si="20"/>
        <v>OK</v>
      </c>
      <c r="AJ30" s="138"/>
      <c r="AK30" s="90"/>
      <c r="AL30" s="55">
        <f t="shared" si="21"/>
        <v>9</v>
      </c>
      <c r="AM30" s="55"/>
      <c r="AN30" s="55">
        <f t="shared" si="22"/>
        <v>13</v>
      </c>
      <c r="AO30" s="55">
        <f t="shared" si="23"/>
        <v>0</v>
      </c>
      <c r="AP30" s="55" t="e">
        <f>IF(#REF!="","",IF(#REF!="AB",999,+#REF!))</f>
        <v>#REF!</v>
      </c>
      <c r="AQ30" s="55">
        <f t="shared" si="24"/>
        <v>9</v>
      </c>
      <c r="AR30" s="55">
        <f t="shared" si="25"/>
        <v>3</v>
      </c>
    </row>
    <row r="31" spans="1:44" x14ac:dyDescent="0.25">
      <c r="A31" s="79">
        <f>IF(BDD!B31="","",BDD!B31)</f>
        <v>27</v>
      </c>
      <c r="B31" s="93" t="str">
        <f>IF(BDD!C31="","",BDD!C31)</f>
        <v>BAREL</v>
      </c>
      <c r="C31" s="54" t="str">
        <f>IF(BDD!D31="","",BDD!D31)</f>
        <v>Antoine</v>
      </c>
      <c r="D31" s="127" t="str">
        <f>IF(BDD!E31="","",BDD!E31)</f>
        <v>TC CHATEAUNEUF</v>
      </c>
      <c r="E31" s="103" t="str">
        <f>IF(BDD!F31="","",BDD!F31)</f>
        <v>S3</v>
      </c>
      <c r="F31" s="54" t="str">
        <f>IF(BDD!G31="","",BDD!G31)</f>
        <v>M</v>
      </c>
      <c r="G31" s="54" t="str">
        <f>IF(BDD!H31="","",BDD!H31)</f>
        <v>R / A</v>
      </c>
      <c r="H31" s="54" t="str">
        <f>IF(BDD!K31="","",BDD!K31)</f>
        <v>SCORPA</v>
      </c>
      <c r="I31" s="103">
        <f>IF(BDD!M31="","",BDD!M31)</f>
        <v>125</v>
      </c>
      <c r="J31" s="103">
        <f>IF(BDD!M31="","",BDD!M31)</f>
        <v>125</v>
      </c>
      <c r="K31" s="103" t="str">
        <f>IF(BDD!N31="","",BDD!N31)</f>
        <v/>
      </c>
      <c r="L31" s="103" t="str">
        <f>IF(BDD!Q31="","",BDD!Q31)</f>
        <v/>
      </c>
      <c r="M31" s="161" t="str">
        <f>IF(BDD!P31="","",BDD!P31)</f>
        <v>SENIOR</v>
      </c>
      <c r="O31" s="12">
        <v>5</v>
      </c>
      <c r="P31" s="13">
        <v>4</v>
      </c>
      <c r="Q31" s="13"/>
      <c r="R31" s="13">
        <v>1</v>
      </c>
      <c r="S31" s="14"/>
      <c r="T31" s="15">
        <f t="shared" si="15"/>
        <v>7</v>
      </c>
      <c r="U31" s="16" t="str">
        <f t="shared" si="16"/>
        <v>OK</v>
      </c>
      <c r="V31" s="12">
        <v>6</v>
      </c>
      <c r="W31" s="13">
        <v>1</v>
      </c>
      <c r="X31" s="13">
        <v>1</v>
      </c>
      <c r="Y31" s="13">
        <v>2</v>
      </c>
      <c r="Z31" s="14"/>
      <c r="AA31" s="15">
        <f t="shared" si="17"/>
        <v>9</v>
      </c>
      <c r="AB31" s="16" t="str">
        <f t="shared" si="18"/>
        <v>OK</v>
      </c>
      <c r="AC31" s="12">
        <v>7</v>
      </c>
      <c r="AD31" s="13">
        <v>3</v>
      </c>
      <c r="AE31" s="13"/>
      <c r="AF31" s="13"/>
      <c r="AG31" s="14"/>
      <c r="AH31" s="15">
        <f t="shared" si="19"/>
        <v>3</v>
      </c>
      <c r="AI31" s="16" t="str">
        <f t="shared" si="20"/>
        <v>OK</v>
      </c>
      <c r="AJ31" s="137"/>
      <c r="AK31" s="89"/>
      <c r="AL31" s="54">
        <f t="shared" si="21"/>
        <v>10</v>
      </c>
      <c r="AM31" s="54"/>
      <c r="AN31" s="54">
        <f t="shared" si="22"/>
        <v>12</v>
      </c>
      <c r="AO31" s="54">
        <f t="shared" si="23"/>
        <v>0</v>
      </c>
      <c r="AP31" s="54" t="e">
        <f>IF(#REF!="","",IF(#REF!="AB",999,+#REF!))</f>
        <v>#REF!</v>
      </c>
      <c r="AQ31" s="54">
        <f t="shared" si="24"/>
        <v>10</v>
      </c>
      <c r="AR31" s="54">
        <f t="shared" si="25"/>
        <v>3</v>
      </c>
    </row>
    <row r="32" spans="1:44" s="43" customFormat="1" x14ac:dyDescent="0.25">
      <c r="A32" s="78">
        <f>IF(BDD!B32="","",BDD!B32)</f>
        <v>28</v>
      </c>
      <c r="B32" s="93" t="str">
        <f>IF(BDD!C32="","",BDD!C32)</f>
        <v>GAUTHERON</v>
      </c>
      <c r="C32" s="55" t="str">
        <f>IF(BDD!D32="","",BDD!D32)</f>
        <v>Franck</v>
      </c>
      <c r="D32" s="128" t="str">
        <f>IF(BDD!E32="","",BDD!E32)</f>
        <v>MC Yveuve</v>
      </c>
      <c r="E32" s="104" t="str">
        <f>IF(BDD!F32="","",BDD!F32)</f>
        <v>S3</v>
      </c>
      <c r="F32" s="55" t="str">
        <f>IF(BDD!G32="","",BDD!G32)</f>
        <v>M</v>
      </c>
      <c r="G32" s="54" t="str">
        <f>IF(BDD!H32="","",BDD!H32)</f>
        <v>Auvergne</v>
      </c>
      <c r="H32" s="55" t="str">
        <f>IF(BDD!K32="","",BDD!K32)</f>
        <v>SCORPA</v>
      </c>
      <c r="I32" s="103">
        <f>IF(BDD!M32="","",BDD!M32)</f>
        <v>250</v>
      </c>
      <c r="J32" s="104">
        <f>IF(BDD!M32="","",BDD!M32)</f>
        <v>250</v>
      </c>
      <c r="K32" s="104" t="str">
        <f>IF(BDD!N32="","",BDD!N32)</f>
        <v/>
      </c>
      <c r="L32" s="103" t="str">
        <f>IF(BDD!Q32="","",BDD!Q32)</f>
        <v/>
      </c>
      <c r="M32" s="162" t="str">
        <f>IF(BDD!P32="","",BDD!P32)</f>
        <v>SENIOR</v>
      </c>
      <c r="O32" s="85">
        <v>9</v>
      </c>
      <c r="P32" s="86">
        <v>1</v>
      </c>
      <c r="Q32" s="86"/>
      <c r="R32" s="86"/>
      <c r="S32" s="87"/>
      <c r="T32" s="88">
        <f t="shared" si="15"/>
        <v>1</v>
      </c>
      <c r="U32" s="11" t="str">
        <f t="shared" si="16"/>
        <v>OK</v>
      </c>
      <c r="V32" s="85">
        <v>9</v>
      </c>
      <c r="W32" s="86"/>
      <c r="X32" s="86">
        <v>1</v>
      </c>
      <c r="Y32" s="86"/>
      <c r="Z32" s="87"/>
      <c r="AA32" s="88">
        <f t="shared" si="17"/>
        <v>2</v>
      </c>
      <c r="AB32" s="11" t="str">
        <f t="shared" si="18"/>
        <v>OK</v>
      </c>
      <c r="AC32" s="85">
        <v>7</v>
      </c>
      <c r="AD32" s="86"/>
      <c r="AE32" s="86">
        <v>3</v>
      </c>
      <c r="AF32" s="86"/>
      <c r="AG32" s="87"/>
      <c r="AH32" s="88">
        <f t="shared" si="19"/>
        <v>6</v>
      </c>
      <c r="AI32" s="11" t="str">
        <f t="shared" si="20"/>
        <v>OK</v>
      </c>
      <c r="AJ32" s="138"/>
      <c r="AK32" s="90"/>
      <c r="AL32" s="55">
        <f t="shared" si="21"/>
        <v>3</v>
      </c>
      <c r="AM32" s="55"/>
      <c r="AN32" s="55">
        <f t="shared" si="22"/>
        <v>18</v>
      </c>
      <c r="AO32" s="55">
        <f t="shared" si="23"/>
        <v>0</v>
      </c>
      <c r="AP32" s="55" t="e">
        <f>IF(#REF!="","",IF(#REF!="AB",999,+#REF!))</f>
        <v>#REF!</v>
      </c>
      <c r="AQ32" s="55">
        <f t="shared" si="24"/>
        <v>3</v>
      </c>
      <c r="AR32" s="55">
        <f t="shared" si="25"/>
        <v>3</v>
      </c>
    </row>
    <row r="33" spans="1:44" x14ac:dyDescent="0.25">
      <c r="A33" s="79">
        <f>IF(BDD!B33="","",BDD!B33)</f>
        <v>29</v>
      </c>
      <c r="B33" s="93" t="str">
        <f>IF(BDD!C33="","",BDD!C33)</f>
        <v>DEBARD</v>
      </c>
      <c r="C33" s="54" t="str">
        <f>IF(BDD!D33="","",BDD!D33)</f>
        <v>Christophe</v>
      </c>
      <c r="D33" s="127" t="str">
        <f>IF(BDD!E33="","",BDD!E33)</f>
        <v>TC de la BURLE</v>
      </c>
      <c r="E33" s="103" t="str">
        <f>IF(BDD!F33="","",BDD!F33)</f>
        <v>S2</v>
      </c>
      <c r="F33" s="54" t="str">
        <f>IF(BDD!G33="","",BDD!G33)</f>
        <v>M</v>
      </c>
      <c r="G33" s="54" t="str">
        <f>IF(BDD!H33="","",BDD!H33)</f>
        <v>R / A</v>
      </c>
      <c r="H33" s="54" t="str">
        <f>IF(BDD!K33="","",BDD!K33)</f>
        <v>Gas Gas</v>
      </c>
      <c r="I33" s="103">
        <f>IF(BDD!M33="","",BDD!M33)</f>
        <v>300</v>
      </c>
      <c r="J33" s="103">
        <f>IF(BDD!M33="","",BDD!M33)</f>
        <v>300</v>
      </c>
      <c r="K33" s="103" t="str">
        <f>IF(BDD!N33="","",BDD!N33)</f>
        <v/>
      </c>
      <c r="L33" s="103" t="str">
        <f>IF(BDD!Q33="","",BDD!Q33)</f>
        <v/>
      </c>
      <c r="M33" s="161" t="str">
        <f>IF(BDD!P33="","",BDD!P33)</f>
        <v>SENIOR</v>
      </c>
      <c r="O33" s="12">
        <v>10</v>
      </c>
      <c r="P33" s="13"/>
      <c r="Q33" s="13"/>
      <c r="R33" s="13"/>
      <c r="S33" s="14"/>
      <c r="T33" s="15">
        <f t="shared" si="15"/>
        <v>0</v>
      </c>
      <c r="U33" s="16" t="str">
        <f t="shared" si="16"/>
        <v>OK</v>
      </c>
      <c r="V33" s="12">
        <v>10</v>
      </c>
      <c r="W33" s="13"/>
      <c r="X33" s="13"/>
      <c r="Y33" s="13"/>
      <c r="Z33" s="14"/>
      <c r="AA33" s="15">
        <f t="shared" si="17"/>
        <v>0</v>
      </c>
      <c r="AB33" s="16" t="str">
        <f t="shared" si="18"/>
        <v>OK</v>
      </c>
      <c r="AC33" s="12">
        <v>6</v>
      </c>
      <c r="AD33" s="13">
        <v>3</v>
      </c>
      <c r="AE33" s="13"/>
      <c r="AF33" s="13"/>
      <c r="AG33" s="14">
        <v>1</v>
      </c>
      <c r="AH33" s="15">
        <f t="shared" si="19"/>
        <v>8</v>
      </c>
      <c r="AI33" s="16" t="str">
        <f t="shared" si="20"/>
        <v>OK</v>
      </c>
      <c r="AJ33" s="137"/>
      <c r="AK33" s="89"/>
      <c r="AL33" s="54">
        <f t="shared" si="21"/>
        <v>8</v>
      </c>
      <c r="AM33" s="54"/>
      <c r="AN33" s="54">
        <f t="shared" si="22"/>
        <v>26</v>
      </c>
      <c r="AO33" s="54">
        <f t="shared" si="23"/>
        <v>0</v>
      </c>
      <c r="AP33" s="54" t="e">
        <f>IF(#REF!="","",IF(#REF!="AB",999,+#REF!))</f>
        <v>#REF!</v>
      </c>
      <c r="AQ33" s="54">
        <f t="shared" si="24"/>
        <v>8</v>
      </c>
      <c r="AR33" s="54">
        <f t="shared" si="25"/>
        <v>3</v>
      </c>
    </row>
    <row r="34" spans="1:44" s="43" customFormat="1" x14ac:dyDescent="0.25">
      <c r="A34" s="78">
        <f>IF(BDD!B34="","",BDD!B34)</f>
        <v>30</v>
      </c>
      <c r="B34" s="93" t="str">
        <f>IF(BDD!C34="","",BDD!C34)</f>
        <v>DECROIX</v>
      </c>
      <c r="C34" s="55" t="str">
        <f>IF(BDD!D34="","",BDD!D34)</f>
        <v>Jordan</v>
      </c>
      <c r="D34" s="128" t="str">
        <f>IF(BDD!E34="","",BDD!E34)</f>
        <v>MC Bas en Basset</v>
      </c>
      <c r="E34" s="104" t="str">
        <f>IF(BDD!F34="","",BDD!F34)</f>
        <v>S3</v>
      </c>
      <c r="F34" s="55" t="str">
        <f>IF(BDD!G34="","",BDD!G34)</f>
        <v>M</v>
      </c>
      <c r="G34" s="54" t="str">
        <f>IF(BDD!H34="","",BDD!H34)</f>
        <v>Auvergne</v>
      </c>
      <c r="H34" s="55" t="str">
        <f>IF(BDD!K34="","",BDD!K34)</f>
        <v>SHERCO</v>
      </c>
      <c r="I34" s="103">
        <f>IF(BDD!M34="","",BDD!M34)</f>
        <v>125</v>
      </c>
      <c r="J34" s="104">
        <f>IF(BDD!M34="","",BDD!M34)</f>
        <v>125</v>
      </c>
      <c r="K34" s="104" t="str">
        <f>IF(BDD!N34="","",BDD!N34)</f>
        <v/>
      </c>
      <c r="L34" s="103" t="str">
        <f>IF(BDD!Q34="","",BDD!Q34)</f>
        <v/>
      </c>
      <c r="M34" s="162" t="str">
        <f>IF(BDD!P34="","",BDD!P34)</f>
        <v>MINIME</v>
      </c>
      <c r="O34" s="85">
        <v>5</v>
      </c>
      <c r="P34" s="86">
        <v>4</v>
      </c>
      <c r="Q34" s="86">
        <v>1</v>
      </c>
      <c r="R34" s="86"/>
      <c r="S34" s="87"/>
      <c r="T34" s="88">
        <f t="shared" si="15"/>
        <v>6</v>
      </c>
      <c r="U34" s="11" t="str">
        <f t="shared" si="16"/>
        <v>OK</v>
      </c>
      <c r="V34" s="85">
        <v>5</v>
      </c>
      <c r="W34" s="86"/>
      <c r="X34" s="86">
        <v>3</v>
      </c>
      <c r="Y34" s="86">
        <v>1</v>
      </c>
      <c r="Z34" s="87">
        <v>1</v>
      </c>
      <c r="AA34" s="88">
        <f t="shared" si="17"/>
        <v>14</v>
      </c>
      <c r="AB34" s="11" t="str">
        <f t="shared" si="18"/>
        <v>OK</v>
      </c>
      <c r="AC34" s="85">
        <v>5</v>
      </c>
      <c r="AD34" s="86">
        <v>3</v>
      </c>
      <c r="AE34" s="86">
        <v>1</v>
      </c>
      <c r="AF34" s="86">
        <v>1</v>
      </c>
      <c r="AG34" s="87"/>
      <c r="AH34" s="88">
        <f t="shared" si="19"/>
        <v>8</v>
      </c>
      <c r="AI34" s="11" t="str">
        <f t="shared" si="20"/>
        <v>OK</v>
      </c>
      <c r="AJ34" s="138"/>
      <c r="AK34" s="90"/>
      <c r="AL34" s="55">
        <f t="shared" si="21"/>
        <v>14</v>
      </c>
      <c r="AM34" s="55"/>
      <c r="AN34" s="55">
        <f t="shared" si="22"/>
        <v>10</v>
      </c>
      <c r="AO34" s="55">
        <f t="shared" si="23"/>
        <v>0</v>
      </c>
      <c r="AP34" s="55" t="e">
        <f>IF(#REF!="","",IF(#REF!="AB",999,+#REF!))</f>
        <v>#REF!</v>
      </c>
      <c r="AQ34" s="55">
        <f t="shared" si="24"/>
        <v>14</v>
      </c>
      <c r="AR34" s="55">
        <f t="shared" si="25"/>
        <v>3</v>
      </c>
    </row>
    <row r="35" spans="1:44" x14ac:dyDescent="0.25">
      <c r="A35" s="79">
        <f>IF(BDD!B35="","",BDD!B35)</f>
        <v>31</v>
      </c>
      <c r="B35" s="93" t="str">
        <f>IF(BDD!C35="","",BDD!C35)</f>
        <v>GENEVEY</v>
      </c>
      <c r="C35" s="54" t="str">
        <f>IF(BDD!D35="","",BDD!D35)</f>
        <v>Pierre</v>
      </c>
      <c r="D35" s="127" t="str">
        <f>IF(BDD!E35="","",BDD!E35)</f>
        <v>RTF 38 Trial</v>
      </c>
      <c r="E35" s="103" t="str">
        <f>IF(BDD!F35="","",BDD!F35)</f>
        <v>S3</v>
      </c>
      <c r="F35" s="54" t="str">
        <f>IF(BDD!G35="","",BDD!G35)</f>
        <v>M</v>
      </c>
      <c r="G35" s="54" t="str">
        <f>IF(BDD!H35="","",BDD!H35)</f>
        <v>R / A</v>
      </c>
      <c r="H35" s="54" t="str">
        <f>IF(BDD!K35="","",BDD!K35)</f>
        <v>SCORPA</v>
      </c>
      <c r="I35" s="103">
        <f>IF(BDD!M35="","",BDD!M35)</f>
        <v>250</v>
      </c>
      <c r="J35" s="103">
        <f>IF(BDD!M35="","",BDD!M35)</f>
        <v>250</v>
      </c>
      <c r="K35" s="103" t="str">
        <f>IF(BDD!N35="","",BDD!N35)</f>
        <v/>
      </c>
      <c r="L35" s="103" t="str">
        <f>IF(BDD!Q35="","",BDD!Q35)</f>
        <v/>
      </c>
      <c r="M35" s="161" t="str">
        <f>IF(BDD!P35="","",BDD!P35)</f>
        <v>SENIOR</v>
      </c>
      <c r="O35" s="12">
        <v>7</v>
      </c>
      <c r="P35" s="13">
        <v>1</v>
      </c>
      <c r="Q35" s="13">
        <v>1</v>
      </c>
      <c r="R35" s="13"/>
      <c r="S35" s="14">
        <v>1</v>
      </c>
      <c r="T35" s="15">
        <f t="shared" si="15"/>
        <v>8</v>
      </c>
      <c r="U35" s="16" t="str">
        <f t="shared" si="16"/>
        <v>OK</v>
      </c>
      <c r="V35" s="12">
        <v>4</v>
      </c>
      <c r="W35" s="13">
        <v>2</v>
      </c>
      <c r="X35" s="13">
        <v>2</v>
      </c>
      <c r="Y35" s="13">
        <v>2</v>
      </c>
      <c r="Z35" s="14"/>
      <c r="AA35" s="15">
        <f t="shared" si="17"/>
        <v>12</v>
      </c>
      <c r="AB35" s="16" t="str">
        <f t="shared" si="18"/>
        <v>OK</v>
      </c>
      <c r="AC35" s="12"/>
      <c r="AD35" s="13"/>
      <c r="AE35" s="13"/>
      <c r="AF35" s="13"/>
      <c r="AG35" s="14"/>
      <c r="AH35" s="15" t="str">
        <f t="shared" si="19"/>
        <v/>
      </c>
      <c r="AI35" s="16" t="str">
        <f t="shared" si="20"/>
        <v/>
      </c>
      <c r="AJ35" s="137"/>
      <c r="AK35" s="89"/>
      <c r="AL35" s="54">
        <f t="shared" si="21"/>
        <v>20</v>
      </c>
      <c r="AM35" s="54"/>
      <c r="AN35" s="54">
        <f t="shared" si="22"/>
        <v>11</v>
      </c>
      <c r="AO35" s="54">
        <f t="shared" si="23"/>
        <v>0</v>
      </c>
      <c r="AP35" s="54" t="e">
        <f>IF(#REF!="","",IF(#REF!="AB",999,+#REF!))</f>
        <v>#REF!</v>
      </c>
      <c r="AQ35" s="54">
        <f t="shared" si="24"/>
        <v>20</v>
      </c>
      <c r="AR35" s="54">
        <f t="shared" si="25"/>
        <v>2</v>
      </c>
    </row>
    <row r="36" spans="1:44" s="43" customFormat="1" x14ac:dyDescent="0.25">
      <c r="A36" s="78">
        <f>IF(BDD!B36="","",BDD!B36)</f>
        <v>32</v>
      </c>
      <c r="B36" s="93" t="str">
        <f>IF(BDD!C36="","",BDD!C36)</f>
        <v>SAPET</v>
      </c>
      <c r="C36" s="55" t="str">
        <f>IF(BDD!D36="","",BDD!D36)</f>
        <v>Pierre</v>
      </c>
      <c r="D36" s="128" t="str">
        <f>IF(BDD!E36="","",BDD!E36)</f>
        <v>TC CHATEAUNEUF</v>
      </c>
      <c r="E36" s="104" t="str">
        <f>IF(BDD!F36="","",BDD!F36)</f>
        <v>S3</v>
      </c>
      <c r="F36" s="55" t="str">
        <f>IF(BDD!G36="","",BDD!G36)</f>
        <v>M</v>
      </c>
      <c r="G36" s="54" t="str">
        <f>IF(BDD!H36="","",BDD!H36)</f>
        <v>R / A</v>
      </c>
      <c r="H36" s="55" t="str">
        <f>IF(BDD!K36="","",BDD!K36)</f>
        <v>Sherco</v>
      </c>
      <c r="I36" s="103">
        <f>IF(BDD!M36="","",BDD!M36)</f>
        <v>250</v>
      </c>
      <c r="J36" s="104">
        <f>IF(BDD!M36="","",BDD!M36)</f>
        <v>250</v>
      </c>
      <c r="K36" s="104" t="str">
        <f>IF(BDD!N36="","",BDD!N36)</f>
        <v/>
      </c>
      <c r="L36" s="103" t="str">
        <f>IF(BDD!Q36="","",BDD!Q36)</f>
        <v/>
      </c>
      <c r="M36" s="162" t="str">
        <f>IF(BDD!P36="","",BDD!P36)</f>
        <v>SENIOR</v>
      </c>
      <c r="O36" s="85">
        <v>2</v>
      </c>
      <c r="P36" s="86">
        <v>1</v>
      </c>
      <c r="Q36" s="86">
        <v>1</v>
      </c>
      <c r="R36" s="86">
        <v>4</v>
      </c>
      <c r="S36" s="87">
        <v>2</v>
      </c>
      <c r="T36" s="88">
        <f t="shared" si="15"/>
        <v>25</v>
      </c>
      <c r="U36" s="11" t="str">
        <f t="shared" si="16"/>
        <v>OK</v>
      </c>
      <c r="V36" s="85">
        <v>3</v>
      </c>
      <c r="W36" s="86">
        <v>2</v>
      </c>
      <c r="X36" s="86">
        <v>2</v>
      </c>
      <c r="Y36" s="86">
        <v>1</v>
      </c>
      <c r="Z36" s="87">
        <v>2</v>
      </c>
      <c r="AA36" s="88">
        <f t="shared" si="17"/>
        <v>19</v>
      </c>
      <c r="AB36" s="11" t="str">
        <f t="shared" si="18"/>
        <v>OK</v>
      </c>
      <c r="AC36" s="85">
        <v>4</v>
      </c>
      <c r="AD36" s="86">
        <v>3</v>
      </c>
      <c r="AE36" s="86">
        <v>1</v>
      </c>
      <c r="AF36" s="86">
        <v>1</v>
      </c>
      <c r="AG36" s="87">
        <v>1</v>
      </c>
      <c r="AH36" s="88">
        <f t="shared" si="19"/>
        <v>13</v>
      </c>
      <c r="AI36" s="11" t="str">
        <f t="shared" si="20"/>
        <v>OK</v>
      </c>
      <c r="AJ36" s="138"/>
      <c r="AK36" s="90"/>
      <c r="AL36" s="55">
        <f t="shared" si="21"/>
        <v>38</v>
      </c>
      <c r="AM36" s="55"/>
      <c r="AN36" s="55">
        <f t="shared" si="22"/>
        <v>6</v>
      </c>
      <c r="AO36" s="55">
        <f t="shared" si="23"/>
        <v>0</v>
      </c>
      <c r="AP36" s="55" t="e">
        <f>IF(#REF!="","",IF(#REF!="AB",999,+#REF!))</f>
        <v>#REF!</v>
      </c>
      <c r="AQ36" s="55">
        <f t="shared" si="24"/>
        <v>38</v>
      </c>
      <c r="AR36" s="55">
        <f t="shared" si="25"/>
        <v>3</v>
      </c>
    </row>
    <row r="37" spans="1:44" x14ac:dyDescent="0.25">
      <c r="A37" s="78">
        <f>IF(BDD!B37="","",BDD!B37)</f>
        <v>33</v>
      </c>
      <c r="B37" s="93" t="str">
        <f>IF(BDD!C37="","",BDD!C37)</f>
        <v>MICHEL</v>
      </c>
      <c r="C37" s="55" t="str">
        <f>IF(BDD!D37="","",BDD!D37)</f>
        <v>Valérian</v>
      </c>
      <c r="D37" s="128" t="str">
        <f>IF(BDD!E37="","",BDD!E37)</f>
        <v>TC de la BURLE</v>
      </c>
      <c r="E37" s="104" t="str">
        <f>IF(BDD!F37="","",BDD!F37)</f>
        <v>S2</v>
      </c>
      <c r="F37" s="55" t="str">
        <f>IF(BDD!G37="","",BDD!G37)</f>
        <v>M</v>
      </c>
      <c r="G37" s="54" t="str">
        <f>IF(BDD!H37="","",BDD!H37)</f>
        <v>R / A</v>
      </c>
      <c r="H37" s="55" t="str">
        <f>IF(BDD!K37="","",BDD!K37)</f>
        <v>SHERCO</v>
      </c>
      <c r="I37" s="103">
        <f>IF(BDD!M37="","",BDD!M37)</f>
        <v>250</v>
      </c>
      <c r="J37" s="104">
        <f>IF(BDD!M37="","",BDD!M37)</f>
        <v>250</v>
      </c>
      <c r="K37" s="104" t="str">
        <f>IF(BDD!N37="","",BDD!N37)</f>
        <v/>
      </c>
      <c r="L37" s="103" t="str">
        <f>IF(BDD!Q37="","",BDD!Q37)</f>
        <v/>
      </c>
      <c r="M37" s="162" t="str">
        <f>IF(BDD!P37="","",BDD!P37)</f>
        <v>SENIOR</v>
      </c>
      <c r="O37" s="85">
        <v>6</v>
      </c>
      <c r="P37" s="86">
        <v>3</v>
      </c>
      <c r="Q37" s="86">
        <v>1</v>
      </c>
      <c r="R37" s="86"/>
      <c r="S37" s="87"/>
      <c r="T37" s="88">
        <f t="shared" si="15"/>
        <v>5</v>
      </c>
      <c r="U37" s="11" t="str">
        <f t="shared" si="16"/>
        <v>OK</v>
      </c>
      <c r="V37" s="85">
        <v>3</v>
      </c>
      <c r="W37" s="86">
        <v>1</v>
      </c>
      <c r="X37" s="86">
        <v>3</v>
      </c>
      <c r="Y37" s="86">
        <v>1</v>
      </c>
      <c r="Z37" s="87">
        <v>2</v>
      </c>
      <c r="AA37" s="88">
        <f t="shared" si="17"/>
        <v>20</v>
      </c>
      <c r="AB37" s="11" t="str">
        <f t="shared" si="18"/>
        <v>OK</v>
      </c>
      <c r="AC37" s="85">
        <v>2</v>
      </c>
      <c r="AD37" s="86">
        <v>5</v>
      </c>
      <c r="AE37" s="86">
        <v>1</v>
      </c>
      <c r="AF37" s="86">
        <v>1</v>
      </c>
      <c r="AG37" s="87">
        <v>1</v>
      </c>
      <c r="AH37" s="88">
        <f t="shared" si="19"/>
        <v>15</v>
      </c>
      <c r="AI37" s="11" t="str">
        <f t="shared" si="20"/>
        <v>OK</v>
      </c>
      <c r="AJ37" s="138"/>
      <c r="AK37" s="90"/>
      <c r="AL37" s="55">
        <f t="shared" si="21"/>
        <v>40</v>
      </c>
      <c r="AM37" s="55"/>
      <c r="AN37" s="55">
        <f t="shared" si="22"/>
        <v>11</v>
      </c>
      <c r="AO37" s="55">
        <f t="shared" si="23"/>
        <v>0</v>
      </c>
      <c r="AP37" s="55" t="e">
        <f>IF(#REF!="","",IF(#REF!="AB",999,+#REF!))</f>
        <v>#REF!</v>
      </c>
      <c r="AQ37" s="55">
        <f t="shared" si="24"/>
        <v>40</v>
      </c>
      <c r="AR37" s="55">
        <f t="shared" si="25"/>
        <v>3</v>
      </c>
    </row>
    <row r="38" spans="1:44" x14ac:dyDescent="0.25">
      <c r="A38" s="79">
        <f>IF(BDD!B38="","",BDD!B38)</f>
        <v>34</v>
      </c>
      <c r="B38" s="93" t="str">
        <f>IF(BDD!C38="","",BDD!C38)</f>
        <v>GAGLIARDINI</v>
      </c>
      <c r="C38" s="54" t="str">
        <f>IF(BDD!D38="","",BDD!D38)</f>
        <v>Eric</v>
      </c>
      <c r="D38" s="127" t="str">
        <f>IF(BDD!E38="","",BDD!E38)</f>
        <v>RTF 38 Trial</v>
      </c>
      <c r="E38" s="103" t="str">
        <f>IF(BDD!F38="","",BDD!F38)</f>
        <v>S4+</v>
      </c>
      <c r="F38" s="54" t="str">
        <f>IF(BDD!G38="","",BDD!G38)</f>
        <v>M</v>
      </c>
      <c r="G38" s="54" t="str">
        <f>IF(BDD!H38="","",BDD!H38)</f>
        <v>R / A</v>
      </c>
      <c r="H38" s="54" t="str">
        <f>IF(BDD!K38="","",BDD!K38)</f>
        <v>Honda</v>
      </c>
      <c r="I38" s="103">
        <f>IF(BDD!M38="","",BDD!M38)</f>
        <v>200</v>
      </c>
      <c r="J38" s="103">
        <f>IF(BDD!M38="","",BDD!M38)</f>
        <v>200</v>
      </c>
      <c r="K38" s="103" t="str">
        <f>IF(BDD!N38="","",BDD!N38)</f>
        <v/>
      </c>
      <c r="L38" s="103" t="str">
        <f>IF(BDD!Q38="","",BDD!Q38)</f>
        <v>bi</v>
      </c>
      <c r="M38" s="161" t="str">
        <f>IF(BDD!P38="","",BDD!P38)</f>
        <v>SENIOR</v>
      </c>
      <c r="O38" s="12">
        <v>8</v>
      </c>
      <c r="P38" s="13">
        <v>1</v>
      </c>
      <c r="Q38" s="13"/>
      <c r="R38" s="13"/>
      <c r="S38" s="14">
        <v>1</v>
      </c>
      <c r="T38" s="15">
        <f t="shared" si="15"/>
        <v>6</v>
      </c>
      <c r="U38" s="16" t="str">
        <f t="shared" si="16"/>
        <v>OK</v>
      </c>
      <c r="V38" s="12">
        <v>10</v>
      </c>
      <c r="W38" s="13"/>
      <c r="X38" s="13"/>
      <c r="Y38" s="13"/>
      <c r="Z38" s="14"/>
      <c r="AA38" s="15">
        <f t="shared" si="17"/>
        <v>0</v>
      </c>
      <c r="AB38" s="16" t="str">
        <f t="shared" si="18"/>
        <v>OK</v>
      </c>
      <c r="AC38" s="12">
        <v>8</v>
      </c>
      <c r="AD38" s="13">
        <v>1</v>
      </c>
      <c r="AE38" s="13"/>
      <c r="AF38" s="13"/>
      <c r="AG38" s="14">
        <v>1</v>
      </c>
      <c r="AH38" s="15">
        <f t="shared" si="19"/>
        <v>6</v>
      </c>
      <c r="AI38" s="16" t="str">
        <f t="shared" si="20"/>
        <v>OK</v>
      </c>
      <c r="AJ38" s="137"/>
      <c r="AK38" s="89"/>
      <c r="AL38" s="54">
        <f t="shared" si="21"/>
        <v>6</v>
      </c>
      <c r="AM38" s="54"/>
      <c r="AN38" s="54">
        <f t="shared" si="22"/>
        <v>18</v>
      </c>
      <c r="AO38" s="54">
        <f t="shared" si="23"/>
        <v>0</v>
      </c>
      <c r="AP38" s="54" t="e">
        <f>IF(#REF!="","",IF(#REF!="AB",999,+#REF!))</f>
        <v>#REF!</v>
      </c>
      <c r="AQ38" s="54">
        <f t="shared" si="24"/>
        <v>6</v>
      </c>
      <c r="AR38" s="54">
        <f t="shared" si="25"/>
        <v>3</v>
      </c>
    </row>
    <row r="39" spans="1:44" s="43" customFormat="1" x14ac:dyDescent="0.25">
      <c r="A39" s="78">
        <f>IF(BDD!B39="","",BDD!B39)</f>
        <v>35</v>
      </c>
      <c r="B39" s="93" t="str">
        <f>IF(BDD!C39="","",BDD!C39)</f>
        <v>BAREL</v>
      </c>
      <c r="C39" s="55" t="str">
        <f>IF(BDD!D39="","",BDD!D39)</f>
        <v>Jules</v>
      </c>
      <c r="D39" s="128" t="str">
        <f>IF(BDD!E39="","",BDD!E39)</f>
        <v>MC Chateauneuf</v>
      </c>
      <c r="E39" s="104" t="str">
        <f>IF(BDD!F39="","",BDD!F39)</f>
        <v>S2</v>
      </c>
      <c r="F39" s="55" t="str">
        <f>IF(BDD!G39="","",BDD!G39)</f>
        <v>M</v>
      </c>
      <c r="G39" s="54" t="str">
        <f>IF(BDD!H39="","",BDD!H39)</f>
        <v>R / A</v>
      </c>
      <c r="H39" s="55" t="str">
        <f>IF(BDD!K39="","",BDD!K39)</f>
        <v>SHERCO</v>
      </c>
      <c r="I39" s="103">
        <f>IF(BDD!M39="","",BDD!M39)</f>
        <v>250</v>
      </c>
      <c r="J39" s="104">
        <f>IF(BDD!M39="","",BDD!M39)</f>
        <v>250</v>
      </c>
      <c r="K39" s="104" t="str">
        <f>IF(BDD!N39="","",BDD!N39)</f>
        <v/>
      </c>
      <c r="L39" s="103" t="str">
        <f>IF(BDD!Q39="","",BDD!Q39)</f>
        <v/>
      </c>
      <c r="M39" s="162" t="str">
        <f>IF(BDD!P39="","",BDD!P39)</f>
        <v>SENIOR</v>
      </c>
      <c r="O39" s="85">
        <v>3</v>
      </c>
      <c r="P39" s="86">
        <v>1</v>
      </c>
      <c r="Q39" s="86">
        <v>4</v>
      </c>
      <c r="R39" s="86">
        <v>1</v>
      </c>
      <c r="S39" s="87">
        <v>1</v>
      </c>
      <c r="T39" s="88">
        <f t="shared" si="15"/>
        <v>17</v>
      </c>
      <c r="U39" s="11" t="str">
        <f t="shared" si="16"/>
        <v>OK</v>
      </c>
      <c r="V39" s="85">
        <v>2</v>
      </c>
      <c r="W39" s="86">
        <v>2</v>
      </c>
      <c r="X39" s="86">
        <v>2</v>
      </c>
      <c r="Y39" s="86">
        <v>3</v>
      </c>
      <c r="Z39" s="87">
        <v>1</v>
      </c>
      <c r="AA39" s="88">
        <f t="shared" si="17"/>
        <v>20</v>
      </c>
      <c r="AB39" s="11" t="str">
        <f t="shared" si="18"/>
        <v>OK</v>
      </c>
      <c r="AC39" s="85">
        <v>2</v>
      </c>
      <c r="AD39" s="86">
        <v>1</v>
      </c>
      <c r="AE39" s="86">
        <v>2</v>
      </c>
      <c r="AF39" s="86">
        <v>4</v>
      </c>
      <c r="AG39" s="87">
        <v>1</v>
      </c>
      <c r="AH39" s="88">
        <f t="shared" si="19"/>
        <v>22</v>
      </c>
      <c r="AI39" s="11" t="str">
        <f t="shared" si="20"/>
        <v>OK</v>
      </c>
      <c r="AJ39" s="138"/>
      <c r="AK39" s="90"/>
      <c r="AL39" s="55">
        <f t="shared" si="21"/>
        <v>59</v>
      </c>
      <c r="AM39" s="55"/>
      <c r="AN39" s="55">
        <f t="shared" si="22"/>
        <v>7</v>
      </c>
      <c r="AO39" s="55">
        <f t="shared" si="23"/>
        <v>0</v>
      </c>
      <c r="AP39" s="55" t="e">
        <f>IF(#REF!="","",IF(#REF!="AB",999,+#REF!))</f>
        <v>#REF!</v>
      </c>
      <c r="AQ39" s="55">
        <f t="shared" si="24"/>
        <v>59</v>
      </c>
      <c r="AR39" s="55">
        <f t="shared" si="25"/>
        <v>3</v>
      </c>
    </row>
    <row r="40" spans="1:44" x14ac:dyDescent="0.25">
      <c r="A40" s="79">
        <f>IF(BDD!B40="","",BDD!B40)</f>
        <v>36</v>
      </c>
      <c r="B40" s="93" t="str">
        <f>IF(BDD!C40="","",BDD!C40)</f>
        <v>BAREL</v>
      </c>
      <c r="C40" s="54" t="str">
        <f>IF(BDD!D40="","",BDD!D40)</f>
        <v>François</v>
      </c>
      <c r="D40" s="127" t="str">
        <f>IF(BDD!E40="","",BDD!E40)</f>
        <v>MC Chateauneuf</v>
      </c>
      <c r="E40" s="103" t="str">
        <f>IF(BDD!F40="","",BDD!F40)</f>
        <v>S3</v>
      </c>
      <c r="F40" s="54" t="str">
        <f>IF(BDD!G40="","",BDD!G40)</f>
        <v>M</v>
      </c>
      <c r="G40" s="54" t="str">
        <f>IF(BDD!H40="","",BDD!H40)</f>
        <v>R / A</v>
      </c>
      <c r="H40" s="54" t="str">
        <f>IF(BDD!K40="","",BDD!K40)</f>
        <v>BETA</v>
      </c>
      <c r="I40" s="103">
        <f>IF(BDD!M40="","",BDD!M40)</f>
        <v>250</v>
      </c>
      <c r="J40" s="103">
        <f>IF(BDD!M40="","",BDD!M40)</f>
        <v>250</v>
      </c>
      <c r="K40" s="103" t="str">
        <f>IF(BDD!N40="","",BDD!N40)</f>
        <v/>
      </c>
      <c r="L40" s="103" t="str">
        <f>IF(BDD!Q40="","",BDD!Q40)</f>
        <v/>
      </c>
      <c r="M40" s="161" t="str">
        <f>IF(BDD!P40="","",BDD!P40)</f>
        <v>SENIOR</v>
      </c>
      <c r="O40" s="12">
        <v>8</v>
      </c>
      <c r="P40" s="13">
        <v>2</v>
      </c>
      <c r="Q40" s="13"/>
      <c r="R40" s="13"/>
      <c r="S40" s="14"/>
      <c r="T40" s="15">
        <f t="shared" si="15"/>
        <v>2</v>
      </c>
      <c r="U40" s="16" t="str">
        <f t="shared" si="16"/>
        <v>OK</v>
      </c>
      <c r="V40" s="12">
        <v>10</v>
      </c>
      <c r="W40" s="13"/>
      <c r="X40" s="13"/>
      <c r="Y40" s="13"/>
      <c r="Z40" s="14"/>
      <c r="AA40" s="15">
        <f t="shared" si="17"/>
        <v>0</v>
      </c>
      <c r="AB40" s="16" t="str">
        <f t="shared" si="18"/>
        <v>OK</v>
      </c>
      <c r="AC40" s="12">
        <v>9</v>
      </c>
      <c r="AD40" s="13"/>
      <c r="AE40" s="13">
        <v>1</v>
      </c>
      <c r="AF40" s="13"/>
      <c r="AG40" s="14"/>
      <c r="AH40" s="15">
        <f t="shared" si="19"/>
        <v>2</v>
      </c>
      <c r="AI40" s="16" t="str">
        <f t="shared" si="20"/>
        <v>OK</v>
      </c>
      <c r="AJ40" s="137"/>
      <c r="AK40" s="89"/>
      <c r="AL40" s="54">
        <f t="shared" si="21"/>
        <v>2</v>
      </c>
      <c r="AM40" s="54"/>
      <c r="AN40" s="54">
        <f t="shared" si="22"/>
        <v>18</v>
      </c>
      <c r="AO40" s="54">
        <f t="shared" si="23"/>
        <v>0</v>
      </c>
      <c r="AP40" s="54" t="e">
        <f>IF(#REF!="","",IF(#REF!="AB",999,+#REF!))</f>
        <v>#REF!</v>
      </c>
      <c r="AQ40" s="54">
        <f t="shared" si="24"/>
        <v>2</v>
      </c>
      <c r="AR40" s="54">
        <f t="shared" si="25"/>
        <v>3</v>
      </c>
    </row>
    <row r="41" spans="1:44" s="43" customFormat="1" x14ac:dyDescent="0.25">
      <c r="A41" s="78">
        <f>IF(BDD!B41="","",BDD!B41)</f>
        <v>37</v>
      </c>
      <c r="B41" s="93" t="str">
        <f>IF(BDD!C41="","",BDD!C41)</f>
        <v>ROUTIN</v>
      </c>
      <c r="C41" s="55" t="str">
        <f>IF(BDD!D41="","",BDD!D41)</f>
        <v>Pascal</v>
      </c>
      <c r="D41" s="128" t="str">
        <f>IF(BDD!E41="","",BDD!E41)</f>
        <v>MC Chateauneuf</v>
      </c>
      <c r="E41" s="104" t="str">
        <f>IF(BDD!F41="","",BDD!F41)</f>
        <v>S3</v>
      </c>
      <c r="F41" s="55" t="str">
        <f>IF(BDD!G41="","",BDD!G41)</f>
        <v>M</v>
      </c>
      <c r="G41" s="54" t="str">
        <f>IF(BDD!H41="","",BDD!H41)</f>
        <v>R / A</v>
      </c>
      <c r="H41" s="55" t="str">
        <f>IF(BDD!K41="","",BDD!K41)</f>
        <v>Gas Gas</v>
      </c>
      <c r="I41" s="103">
        <f>IF(BDD!M41="","",BDD!M41)</f>
        <v>125</v>
      </c>
      <c r="J41" s="104">
        <f>IF(BDD!M41="","",BDD!M41)</f>
        <v>125</v>
      </c>
      <c r="K41" s="104" t="str">
        <f>IF(BDD!N41="","",BDD!N41)</f>
        <v/>
      </c>
      <c r="L41" s="103" t="str">
        <f>IF(BDD!Q41="","",BDD!Q41)</f>
        <v/>
      </c>
      <c r="M41" s="162" t="str">
        <f>IF(BDD!P41="","",BDD!P41)</f>
        <v>SENIOR</v>
      </c>
      <c r="O41" s="85">
        <v>6</v>
      </c>
      <c r="P41" s="86">
        <v>1</v>
      </c>
      <c r="Q41" s="86">
        <v>1</v>
      </c>
      <c r="R41" s="86">
        <v>1</v>
      </c>
      <c r="S41" s="87">
        <v>1</v>
      </c>
      <c r="T41" s="88">
        <f t="shared" si="15"/>
        <v>11</v>
      </c>
      <c r="U41" s="11" t="str">
        <f t="shared" si="16"/>
        <v>OK</v>
      </c>
      <c r="V41" s="85">
        <v>6</v>
      </c>
      <c r="W41" s="86">
        <v>1</v>
      </c>
      <c r="X41" s="86">
        <v>2</v>
      </c>
      <c r="Y41" s="86"/>
      <c r="Z41" s="87">
        <v>1</v>
      </c>
      <c r="AA41" s="88">
        <f t="shared" si="17"/>
        <v>10</v>
      </c>
      <c r="AB41" s="11" t="str">
        <f t="shared" si="18"/>
        <v>OK</v>
      </c>
      <c r="AC41" s="85"/>
      <c r="AD41" s="86"/>
      <c r="AE41" s="86"/>
      <c r="AF41" s="86"/>
      <c r="AG41" s="87"/>
      <c r="AH41" s="88" t="str">
        <f t="shared" si="19"/>
        <v/>
      </c>
      <c r="AI41" s="11" t="str">
        <f t="shared" si="20"/>
        <v/>
      </c>
      <c r="AJ41" s="138"/>
      <c r="AK41" s="90"/>
      <c r="AL41" s="55">
        <f t="shared" si="21"/>
        <v>21</v>
      </c>
      <c r="AM41" s="55"/>
      <c r="AN41" s="55">
        <f t="shared" si="22"/>
        <v>12</v>
      </c>
      <c r="AO41" s="55">
        <f t="shared" si="23"/>
        <v>0</v>
      </c>
      <c r="AP41" s="55" t="e">
        <f>IF(#REF!="","",IF(#REF!="AB",999,+#REF!))</f>
        <v>#REF!</v>
      </c>
      <c r="AQ41" s="55">
        <f t="shared" si="24"/>
        <v>21</v>
      </c>
      <c r="AR41" s="55">
        <f t="shared" si="25"/>
        <v>2</v>
      </c>
    </row>
    <row r="42" spans="1:44" x14ac:dyDescent="0.25">
      <c r="A42" s="79">
        <f>IF(BDD!B42="","",BDD!B42)</f>
        <v>38</v>
      </c>
      <c r="B42" s="93" t="str">
        <f>IF(BDD!C42="","",BDD!C42)</f>
        <v>GUERIN</v>
      </c>
      <c r="C42" s="54" t="str">
        <f>IF(BDD!D42="","",BDD!D42)</f>
        <v>Daniel</v>
      </c>
      <c r="D42" s="127" t="str">
        <f>IF(BDD!E42="","",BDD!E42)</f>
        <v>MC Chateauneuf</v>
      </c>
      <c r="E42" s="103" t="str">
        <f>IF(BDD!F42="","",BDD!F42)</f>
        <v>S3</v>
      </c>
      <c r="F42" s="54" t="str">
        <f>IF(BDD!G42="","",BDD!G42)</f>
        <v>M</v>
      </c>
      <c r="G42" s="54" t="str">
        <f>IF(BDD!H42="","",BDD!H42)</f>
        <v>R / A</v>
      </c>
      <c r="H42" s="54" t="str">
        <f>IF(BDD!K42="","",BDD!K42)</f>
        <v>Gas Gas</v>
      </c>
      <c r="I42" s="103">
        <f>IF(BDD!M42="","",BDD!M42)</f>
        <v>280</v>
      </c>
      <c r="J42" s="103">
        <f>IF(BDD!M42="","",BDD!M42)</f>
        <v>280</v>
      </c>
      <c r="K42" s="103" t="str">
        <f>IF(BDD!N42="","",BDD!N42)</f>
        <v/>
      </c>
      <c r="L42" s="103" t="str">
        <f>IF(BDD!Q42="","",BDD!Q42)</f>
        <v/>
      </c>
      <c r="M42" s="161" t="str">
        <f>IF(BDD!P42="","",BDD!P42)</f>
        <v>SENIOR</v>
      </c>
      <c r="O42" s="12">
        <v>7</v>
      </c>
      <c r="P42" s="13">
        <v>1</v>
      </c>
      <c r="Q42" s="13">
        <v>2</v>
      </c>
      <c r="R42" s="13"/>
      <c r="S42" s="14"/>
      <c r="T42" s="15">
        <f t="shared" si="15"/>
        <v>5</v>
      </c>
      <c r="U42" s="16" t="str">
        <f t="shared" si="16"/>
        <v>OK</v>
      </c>
      <c r="V42" s="12">
        <v>6</v>
      </c>
      <c r="W42" s="13">
        <v>1</v>
      </c>
      <c r="X42" s="13">
        <v>2</v>
      </c>
      <c r="Y42" s="13">
        <v>1</v>
      </c>
      <c r="Z42" s="14"/>
      <c r="AA42" s="15">
        <f t="shared" si="17"/>
        <v>8</v>
      </c>
      <c r="AB42" s="16" t="str">
        <f t="shared" si="18"/>
        <v>OK</v>
      </c>
      <c r="AC42" s="12">
        <v>6</v>
      </c>
      <c r="AD42" s="13">
        <v>1</v>
      </c>
      <c r="AE42" s="13">
        <v>1</v>
      </c>
      <c r="AF42" s="13"/>
      <c r="AG42" s="14">
        <v>2</v>
      </c>
      <c r="AH42" s="15">
        <f t="shared" si="19"/>
        <v>13</v>
      </c>
      <c r="AI42" s="16" t="str">
        <f t="shared" si="20"/>
        <v>OK</v>
      </c>
      <c r="AJ42" s="137"/>
      <c r="AK42" s="89"/>
      <c r="AL42" s="54">
        <f t="shared" si="21"/>
        <v>13</v>
      </c>
      <c r="AM42" s="54"/>
      <c r="AN42" s="54">
        <f t="shared" si="22"/>
        <v>13</v>
      </c>
      <c r="AO42" s="54">
        <f t="shared" si="23"/>
        <v>0</v>
      </c>
      <c r="AP42" s="54" t="e">
        <f>IF(#REF!="","",IF(#REF!="AB",999,+#REF!))</f>
        <v>#REF!</v>
      </c>
      <c r="AQ42" s="54">
        <f t="shared" si="24"/>
        <v>13</v>
      </c>
      <c r="AR42" s="54">
        <f t="shared" si="25"/>
        <v>3</v>
      </c>
    </row>
    <row r="43" spans="1:44" s="43" customFormat="1" x14ac:dyDescent="0.25">
      <c r="A43" s="78">
        <f>IF(BDD!B43="","",BDD!B43)</f>
        <v>39</v>
      </c>
      <c r="B43" s="93" t="str">
        <f>IF(BDD!C43="","",BDD!C43)</f>
        <v>DUGNAS</v>
      </c>
      <c r="C43" s="55" t="str">
        <f>IF(BDD!D43="","",BDD!D43)</f>
        <v>Laurence</v>
      </c>
      <c r="D43" s="128" t="str">
        <f>IF(BDD!E43="","",BDD!E43)</f>
        <v>Trial Club Clermontois</v>
      </c>
      <c r="E43" s="104" t="str">
        <f>IF(BDD!F43="","",BDD!F43)</f>
        <v>S3+</v>
      </c>
      <c r="F43" s="55" t="str">
        <f>IF(BDD!G43="","",BDD!G43)</f>
        <v>M</v>
      </c>
      <c r="G43" s="54" t="str">
        <f>IF(BDD!H43="","",BDD!H43)</f>
        <v>Auvergne</v>
      </c>
      <c r="H43" s="55" t="str">
        <f>IF(BDD!K43="","",BDD!K43)</f>
        <v>SCORPA</v>
      </c>
      <c r="I43" s="103">
        <f>IF(BDD!M43="","",BDD!M43)</f>
        <v>250</v>
      </c>
      <c r="J43" s="104">
        <f>IF(BDD!M43="","",BDD!M43)</f>
        <v>250</v>
      </c>
      <c r="K43" s="104" t="str">
        <f>IF(BDD!N43="","",BDD!N43)</f>
        <v/>
      </c>
      <c r="L43" s="103" t="str">
        <f>IF(BDD!Q43="","",BDD!Q43)</f>
        <v>Féminine</v>
      </c>
      <c r="M43" s="162" t="str">
        <f>IF(BDD!P43="","",BDD!P43)</f>
        <v>Féminine</v>
      </c>
      <c r="O43" s="85">
        <v>5</v>
      </c>
      <c r="P43" s="86">
        <v>1</v>
      </c>
      <c r="Q43" s="86"/>
      <c r="R43" s="86">
        <v>1</v>
      </c>
      <c r="S43" s="87">
        <v>3</v>
      </c>
      <c r="T43" s="88">
        <f t="shared" si="15"/>
        <v>19</v>
      </c>
      <c r="U43" s="11" t="str">
        <f t="shared" si="16"/>
        <v>OK</v>
      </c>
      <c r="V43" s="85">
        <v>3</v>
      </c>
      <c r="W43" s="86">
        <v>3</v>
      </c>
      <c r="X43" s="86"/>
      <c r="Y43" s="86">
        <v>1</v>
      </c>
      <c r="Z43" s="87">
        <v>3</v>
      </c>
      <c r="AA43" s="88">
        <f t="shared" si="17"/>
        <v>21</v>
      </c>
      <c r="AB43" s="11" t="str">
        <f t="shared" si="18"/>
        <v>OK</v>
      </c>
      <c r="AC43" s="85">
        <v>5</v>
      </c>
      <c r="AD43" s="86">
        <v>1</v>
      </c>
      <c r="AE43" s="86"/>
      <c r="AF43" s="86">
        <v>2</v>
      </c>
      <c r="AG43" s="87">
        <v>2</v>
      </c>
      <c r="AH43" s="88">
        <f t="shared" si="19"/>
        <v>17</v>
      </c>
      <c r="AI43" s="11" t="str">
        <f t="shared" si="20"/>
        <v>OK</v>
      </c>
      <c r="AJ43" s="138"/>
      <c r="AK43" s="90"/>
      <c r="AL43" s="55">
        <f t="shared" si="21"/>
        <v>57</v>
      </c>
      <c r="AM43" s="55"/>
      <c r="AN43" s="55">
        <f t="shared" si="22"/>
        <v>13</v>
      </c>
      <c r="AO43" s="55">
        <f t="shared" si="23"/>
        <v>0</v>
      </c>
      <c r="AP43" s="55" t="e">
        <f>IF(#REF!="","",IF(#REF!="AB",999,+#REF!))</f>
        <v>#REF!</v>
      </c>
      <c r="AQ43" s="55">
        <f t="shared" si="24"/>
        <v>57</v>
      </c>
      <c r="AR43" s="55">
        <f t="shared" si="25"/>
        <v>3</v>
      </c>
    </row>
    <row r="44" spans="1:44" x14ac:dyDescent="0.25">
      <c r="A44" s="78">
        <f>IF(BDD!B44="","",BDD!B44)</f>
        <v>40</v>
      </c>
      <c r="B44" s="93" t="str">
        <f>IF(BDD!C44="","",BDD!C44)</f>
        <v>FAURE</v>
      </c>
      <c r="C44" s="55" t="str">
        <f>IF(BDD!D44="","",BDD!D44)</f>
        <v>Didier</v>
      </c>
      <c r="D44" s="128" t="str">
        <f>IF(BDD!E44="","",BDD!E44)</f>
        <v>TCC</v>
      </c>
      <c r="E44" s="104" t="str">
        <f>IF(BDD!F44="","",BDD!F44)</f>
        <v>S3+</v>
      </c>
      <c r="F44" s="55" t="str">
        <f>IF(BDD!G44="","",BDD!G44)</f>
        <v>M</v>
      </c>
      <c r="G44" s="54" t="str">
        <f>IF(BDD!H44="","",BDD!H44)</f>
        <v>R / A</v>
      </c>
      <c r="H44" s="55" t="str">
        <f>IF(BDD!K44="","",BDD!K44)</f>
        <v>BETA</v>
      </c>
      <c r="I44" s="103">
        <f>IF(BDD!M44="","",BDD!M44)</f>
        <v>15</v>
      </c>
      <c r="J44" s="104">
        <f>IF(BDD!M44="","",BDD!M44)</f>
        <v>15</v>
      </c>
      <c r="K44" s="104" t="str">
        <f>IF(BDD!N44="","",BDD!N44)</f>
        <v/>
      </c>
      <c r="L44" s="103" t="str">
        <f>IF(BDD!Q44="","",BDD!Q44)</f>
        <v/>
      </c>
      <c r="M44" s="162" t="str">
        <f>IF(BDD!P44="","",BDD!P44)</f>
        <v>SENIOR</v>
      </c>
      <c r="O44" s="85">
        <v>4</v>
      </c>
      <c r="P44" s="86">
        <v>2</v>
      </c>
      <c r="Q44" s="86">
        <v>1</v>
      </c>
      <c r="R44" s="86">
        <v>1</v>
      </c>
      <c r="S44" s="87">
        <v>2</v>
      </c>
      <c r="T44" s="88">
        <f t="shared" si="15"/>
        <v>17</v>
      </c>
      <c r="U44" s="11" t="str">
        <f t="shared" si="16"/>
        <v>OK</v>
      </c>
      <c r="V44" s="85">
        <v>5</v>
      </c>
      <c r="W44" s="86">
        <v>2</v>
      </c>
      <c r="X44" s="86"/>
      <c r="Y44" s="86">
        <v>1</v>
      </c>
      <c r="Z44" s="87">
        <v>2</v>
      </c>
      <c r="AA44" s="88">
        <f t="shared" si="17"/>
        <v>15</v>
      </c>
      <c r="AB44" s="11" t="str">
        <f t="shared" si="18"/>
        <v>OK</v>
      </c>
      <c r="AC44" s="85">
        <v>3</v>
      </c>
      <c r="AD44" s="86">
        <v>2</v>
      </c>
      <c r="AE44" s="86">
        <v>2</v>
      </c>
      <c r="AF44" s="86">
        <v>1</v>
      </c>
      <c r="AG44" s="87">
        <v>2</v>
      </c>
      <c r="AH44" s="88">
        <f t="shared" si="19"/>
        <v>19</v>
      </c>
      <c r="AI44" s="11" t="str">
        <f t="shared" si="20"/>
        <v>OK</v>
      </c>
      <c r="AJ44" s="138"/>
      <c r="AK44" s="90"/>
      <c r="AL44" s="55">
        <f t="shared" si="21"/>
        <v>51</v>
      </c>
      <c r="AM44" s="55"/>
      <c r="AN44" s="55">
        <f t="shared" si="22"/>
        <v>12</v>
      </c>
      <c r="AO44" s="55">
        <f t="shared" si="23"/>
        <v>0</v>
      </c>
      <c r="AP44" s="55" t="e">
        <f>IF(#REF!="","",IF(#REF!="AB",999,+#REF!))</f>
        <v>#REF!</v>
      </c>
      <c r="AQ44" s="55">
        <f t="shared" si="24"/>
        <v>51</v>
      </c>
      <c r="AR44" s="55">
        <f t="shared" si="25"/>
        <v>3</v>
      </c>
    </row>
    <row r="45" spans="1:44" x14ac:dyDescent="0.25">
      <c r="A45" s="79">
        <f>IF(BDD!B45="","",BDD!B45)</f>
        <v>41</v>
      </c>
      <c r="B45" s="93" t="str">
        <f>IF(BDD!C45="","",BDD!C45)</f>
        <v>ESTELLE</v>
      </c>
      <c r="C45" s="54" t="str">
        <f>IF(BDD!D45="","",BDD!D45)</f>
        <v>Vincent</v>
      </c>
      <c r="D45" s="127" t="str">
        <f>IF(BDD!E45="","",BDD!E45)</f>
        <v>DSTT</v>
      </c>
      <c r="E45" s="103" t="str">
        <f>IF(BDD!F45="","",BDD!F45)</f>
        <v>S3</v>
      </c>
      <c r="F45" s="54" t="str">
        <f>IF(BDD!G45="","",BDD!G45)</f>
        <v>M</v>
      </c>
      <c r="G45" s="54" t="str">
        <f>IF(BDD!H45="","",BDD!H45)</f>
        <v>R / A</v>
      </c>
      <c r="H45" s="54" t="str">
        <f>IF(BDD!K45="","",BDD!K45)</f>
        <v>Gas Gas</v>
      </c>
      <c r="I45" s="103">
        <f>IF(BDD!M45="","",BDD!M45)</f>
        <v>250</v>
      </c>
      <c r="J45" s="103">
        <f>IF(BDD!M45="","",BDD!M45)</f>
        <v>250</v>
      </c>
      <c r="K45" s="103" t="str">
        <f>IF(BDD!N45="","",BDD!N45)</f>
        <v/>
      </c>
      <c r="L45" s="103" t="str">
        <f>IF(BDD!Q45="","",BDD!Q45)</f>
        <v/>
      </c>
      <c r="M45" s="161" t="str">
        <f>IF(BDD!P45="","",BDD!P45)</f>
        <v>SENIOR</v>
      </c>
      <c r="O45" s="12">
        <v>5</v>
      </c>
      <c r="P45" s="13">
        <v>2</v>
      </c>
      <c r="Q45" s="13"/>
      <c r="R45" s="13">
        <v>3</v>
      </c>
      <c r="S45" s="14"/>
      <c r="T45" s="15">
        <f t="shared" si="15"/>
        <v>11</v>
      </c>
      <c r="U45" s="16" t="str">
        <f t="shared" si="16"/>
        <v>OK</v>
      </c>
      <c r="V45" s="12">
        <v>6</v>
      </c>
      <c r="W45" s="13"/>
      <c r="X45" s="13">
        <v>2</v>
      </c>
      <c r="Y45" s="13">
        <v>2</v>
      </c>
      <c r="Z45" s="14"/>
      <c r="AA45" s="15">
        <f t="shared" si="17"/>
        <v>10</v>
      </c>
      <c r="AB45" s="16" t="str">
        <f t="shared" si="18"/>
        <v>OK</v>
      </c>
      <c r="AC45" s="12"/>
      <c r="AD45" s="13"/>
      <c r="AE45" s="13"/>
      <c r="AF45" s="13"/>
      <c r="AG45" s="14"/>
      <c r="AH45" s="15" t="str">
        <f t="shared" si="19"/>
        <v/>
      </c>
      <c r="AI45" s="16" t="str">
        <f t="shared" si="20"/>
        <v/>
      </c>
      <c r="AJ45" s="137"/>
      <c r="AK45" s="89"/>
      <c r="AL45" s="54">
        <f t="shared" si="21"/>
        <v>21</v>
      </c>
      <c r="AM45" s="54"/>
      <c r="AN45" s="54">
        <f t="shared" si="22"/>
        <v>11</v>
      </c>
      <c r="AO45" s="54">
        <f t="shared" si="23"/>
        <v>0</v>
      </c>
      <c r="AP45" s="54" t="e">
        <f>IF(#REF!="","",IF(#REF!="AB",999,+#REF!))</f>
        <v>#REF!</v>
      </c>
      <c r="AQ45" s="54">
        <f t="shared" si="24"/>
        <v>21</v>
      </c>
      <c r="AR45" s="54">
        <f t="shared" si="25"/>
        <v>2</v>
      </c>
    </row>
    <row r="46" spans="1:44" s="43" customFormat="1" x14ac:dyDescent="0.25">
      <c r="A46" s="78">
        <f>IF(BDD!B46="","",BDD!B46)</f>
        <v>42</v>
      </c>
      <c r="B46" s="93" t="str">
        <f>IF(BDD!C46="","",BDD!C46)</f>
        <v>BONNAUD</v>
      </c>
      <c r="C46" s="55" t="str">
        <f>IF(BDD!D46="","",BDD!D46)</f>
        <v>Marcel</v>
      </c>
      <c r="D46" s="128" t="str">
        <f>IF(BDD!E46="","",BDD!E46)</f>
        <v>Trial Club Clermontois</v>
      </c>
      <c r="E46" s="104" t="str">
        <f>IF(BDD!F46="","",BDD!F46)</f>
        <v>S3+</v>
      </c>
      <c r="F46" s="55" t="str">
        <f>IF(BDD!G46="","",BDD!G46)</f>
        <v>M</v>
      </c>
      <c r="G46" s="54" t="str">
        <f>IF(BDD!H46="","",BDD!H46)</f>
        <v>Auvergne</v>
      </c>
      <c r="H46" s="55" t="str">
        <f>IF(BDD!K46="","",BDD!K46)</f>
        <v>BETA</v>
      </c>
      <c r="I46" s="103">
        <f>IF(BDD!M46="","",BDD!M46)</f>
        <v>200</v>
      </c>
      <c r="J46" s="104">
        <f>IF(BDD!M46="","",BDD!M46)</f>
        <v>200</v>
      </c>
      <c r="K46" s="104" t="str">
        <f>IF(BDD!N46="","",BDD!N46)</f>
        <v/>
      </c>
      <c r="L46" s="103" t="str">
        <f>IF(BDD!Q46="","",BDD!Q46)</f>
        <v/>
      </c>
      <c r="M46" s="162" t="str">
        <f>IF(BDD!P46="","",BDD!P46)</f>
        <v>SENIOR</v>
      </c>
      <c r="O46" s="85">
        <v>4</v>
      </c>
      <c r="P46" s="86">
        <v>4</v>
      </c>
      <c r="Q46" s="86">
        <v>1</v>
      </c>
      <c r="R46" s="86">
        <v>1</v>
      </c>
      <c r="S46" s="87"/>
      <c r="T46" s="88">
        <f t="shared" si="15"/>
        <v>9</v>
      </c>
      <c r="U46" s="11" t="str">
        <f t="shared" si="16"/>
        <v>OK</v>
      </c>
      <c r="V46" s="85">
        <v>7</v>
      </c>
      <c r="W46" s="86">
        <v>1</v>
      </c>
      <c r="X46" s="86">
        <v>1</v>
      </c>
      <c r="Y46" s="86"/>
      <c r="Z46" s="87">
        <v>1</v>
      </c>
      <c r="AA46" s="88">
        <f t="shared" si="17"/>
        <v>8</v>
      </c>
      <c r="AB46" s="11" t="str">
        <f t="shared" si="18"/>
        <v>OK</v>
      </c>
      <c r="AC46" s="85">
        <v>6</v>
      </c>
      <c r="AD46" s="86">
        <v>2</v>
      </c>
      <c r="AE46" s="86">
        <v>1</v>
      </c>
      <c r="AF46" s="86"/>
      <c r="AG46" s="87">
        <v>1</v>
      </c>
      <c r="AH46" s="88">
        <f t="shared" si="19"/>
        <v>9</v>
      </c>
      <c r="AI46" s="11" t="str">
        <f t="shared" si="20"/>
        <v>OK</v>
      </c>
      <c r="AJ46" s="138"/>
      <c r="AK46" s="90"/>
      <c r="AL46" s="55">
        <f t="shared" si="21"/>
        <v>26</v>
      </c>
      <c r="AM46" s="55"/>
      <c r="AN46" s="55">
        <f t="shared" si="22"/>
        <v>17</v>
      </c>
      <c r="AO46" s="55">
        <f t="shared" si="23"/>
        <v>0</v>
      </c>
      <c r="AP46" s="55" t="e">
        <f>IF(#REF!="","",IF(#REF!="AB",999,+#REF!))</f>
        <v>#REF!</v>
      </c>
      <c r="AQ46" s="55">
        <f t="shared" si="24"/>
        <v>26</v>
      </c>
      <c r="AR46" s="55">
        <f t="shared" si="25"/>
        <v>3</v>
      </c>
    </row>
    <row r="47" spans="1:44" x14ac:dyDescent="0.25">
      <c r="A47" s="79">
        <f>IF(BDD!B47="","",BDD!B47)</f>
        <v>43</v>
      </c>
      <c r="B47" s="93" t="str">
        <f>IF(BDD!C47="","",BDD!C47)</f>
        <v>AGNOLIN</v>
      </c>
      <c r="C47" s="54" t="str">
        <f>IF(BDD!D47="","",BDD!D47)</f>
        <v>Audry</v>
      </c>
      <c r="D47" s="127" t="str">
        <f>IF(BDD!E47="","",BDD!E47)</f>
        <v>Lilot Team Trial</v>
      </c>
      <c r="E47" s="103" t="str">
        <f>IF(BDD!F47="","",BDD!F47)</f>
        <v>S3</v>
      </c>
      <c r="F47" s="54" t="str">
        <f>IF(BDD!G47="","",BDD!G47)</f>
        <v>M</v>
      </c>
      <c r="G47" s="54" t="str">
        <f>IF(BDD!H47="","",BDD!H47)</f>
        <v>R / A</v>
      </c>
      <c r="H47" s="54" t="str">
        <f>IF(BDD!K47="","",BDD!K47)</f>
        <v>Gas Gas</v>
      </c>
      <c r="I47" s="103">
        <f>IF(BDD!M47="","",BDD!M47)</f>
        <v>125</v>
      </c>
      <c r="J47" s="103">
        <f>IF(BDD!M47="","",BDD!M47)</f>
        <v>125</v>
      </c>
      <c r="K47" s="103" t="str">
        <f>IF(BDD!N47="","",BDD!N47)</f>
        <v/>
      </c>
      <c r="L47" s="103" t="str">
        <f>IF(BDD!Q47="","",BDD!Q47)</f>
        <v/>
      </c>
      <c r="M47" s="161" t="str">
        <f>IF(BDD!P47="","",BDD!P47)</f>
        <v>MINIME</v>
      </c>
      <c r="O47" s="12">
        <v>9</v>
      </c>
      <c r="P47" s="13">
        <v>1</v>
      </c>
      <c r="Q47" s="13"/>
      <c r="R47" s="13"/>
      <c r="S47" s="14"/>
      <c r="T47" s="15">
        <f t="shared" si="15"/>
        <v>1</v>
      </c>
      <c r="U47" s="16" t="str">
        <f t="shared" si="16"/>
        <v>OK</v>
      </c>
      <c r="V47" s="12">
        <v>8</v>
      </c>
      <c r="W47" s="13">
        <v>2</v>
      </c>
      <c r="X47" s="13"/>
      <c r="Y47" s="13"/>
      <c r="Z47" s="14"/>
      <c r="AA47" s="15">
        <f t="shared" si="17"/>
        <v>2</v>
      </c>
      <c r="AB47" s="16" t="str">
        <f t="shared" si="18"/>
        <v>OK</v>
      </c>
      <c r="AC47" s="12">
        <v>10</v>
      </c>
      <c r="AD47" s="13"/>
      <c r="AE47" s="13"/>
      <c r="AF47" s="13"/>
      <c r="AG47" s="14"/>
      <c r="AH47" s="15">
        <f t="shared" si="19"/>
        <v>0</v>
      </c>
      <c r="AI47" s="16" t="str">
        <f t="shared" si="20"/>
        <v>OK</v>
      </c>
      <c r="AJ47" s="137"/>
      <c r="AK47" s="89"/>
      <c r="AL47" s="54">
        <f t="shared" si="21"/>
        <v>1</v>
      </c>
      <c r="AM47" s="54"/>
      <c r="AN47" s="54">
        <f t="shared" si="22"/>
        <v>19</v>
      </c>
      <c r="AO47" s="54">
        <f t="shared" si="23"/>
        <v>0</v>
      </c>
      <c r="AP47" s="54" t="e">
        <f>IF(#REF!="","",IF(#REF!="AB",999,+#REF!))</f>
        <v>#REF!</v>
      </c>
      <c r="AQ47" s="54">
        <f t="shared" si="24"/>
        <v>1</v>
      </c>
      <c r="AR47" s="54">
        <f t="shared" si="25"/>
        <v>3</v>
      </c>
    </row>
    <row r="48" spans="1:44" s="43" customFormat="1" x14ac:dyDescent="0.25">
      <c r="A48" s="78">
        <f>IF(BDD!B48="","",BDD!B48)</f>
        <v>44</v>
      </c>
      <c r="B48" s="93" t="str">
        <f>IF(BDD!C48="","",BDD!C48)</f>
        <v>CURCIO</v>
      </c>
      <c r="C48" s="55" t="str">
        <f>IF(BDD!D48="","",BDD!D48)</f>
        <v>Joris</v>
      </c>
      <c r="D48" s="128" t="str">
        <f>IF(BDD!E48="","",BDD!E48)</f>
        <v>Diois Sport TT</v>
      </c>
      <c r="E48" s="104" t="str">
        <f>IF(BDD!F48="","",BDD!F48)</f>
        <v>S3</v>
      </c>
      <c r="F48" s="55" t="str">
        <f>IF(BDD!G48="","",BDD!G48)</f>
        <v>M</v>
      </c>
      <c r="G48" s="54" t="str">
        <f>IF(BDD!H48="","",BDD!H48)</f>
        <v>R / A</v>
      </c>
      <c r="H48" s="55" t="str">
        <f>IF(BDD!K48="","",BDD!K48)</f>
        <v>Gas Gas</v>
      </c>
      <c r="I48" s="103">
        <f>IF(BDD!M48="","",BDD!M48)</f>
        <v>280</v>
      </c>
      <c r="J48" s="104">
        <f>IF(BDD!M48="","",BDD!M48)</f>
        <v>280</v>
      </c>
      <c r="K48" s="104" t="str">
        <f>IF(BDD!N48="","",BDD!N48)</f>
        <v/>
      </c>
      <c r="L48" s="103" t="str">
        <f>IF(BDD!Q48="","",BDD!Q48)</f>
        <v/>
      </c>
      <c r="M48" s="162" t="str">
        <f>IF(BDD!P48="","",BDD!P48)</f>
        <v>SENIOR</v>
      </c>
      <c r="O48" s="85">
        <v>6</v>
      </c>
      <c r="P48" s="86">
        <v>2</v>
      </c>
      <c r="Q48" s="86">
        <v>1</v>
      </c>
      <c r="R48" s="86">
        <v>1</v>
      </c>
      <c r="S48" s="87"/>
      <c r="T48" s="88">
        <f t="shared" si="15"/>
        <v>7</v>
      </c>
      <c r="U48" s="11" t="str">
        <f t="shared" si="16"/>
        <v>OK</v>
      </c>
      <c r="V48" s="85">
        <v>3</v>
      </c>
      <c r="W48" s="86">
        <v>4</v>
      </c>
      <c r="X48" s="86">
        <v>2</v>
      </c>
      <c r="Y48" s="86">
        <v>1</v>
      </c>
      <c r="Z48" s="87"/>
      <c r="AA48" s="88">
        <f t="shared" si="17"/>
        <v>11</v>
      </c>
      <c r="AB48" s="11" t="str">
        <f t="shared" si="18"/>
        <v>OK</v>
      </c>
      <c r="AC48" s="85"/>
      <c r="AD48" s="86"/>
      <c r="AE48" s="86"/>
      <c r="AF48" s="86"/>
      <c r="AG48" s="87"/>
      <c r="AH48" s="88" t="str">
        <f t="shared" si="19"/>
        <v/>
      </c>
      <c r="AI48" s="11" t="str">
        <f t="shared" si="20"/>
        <v/>
      </c>
      <c r="AJ48" s="138"/>
      <c r="AK48" s="90"/>
      <c r="AL48" s="55">
        <f t="shared" si="21"/>
        <v>18</v>
      </c>
      <c r="AM48" s="55"/>
      <c r="AN48" s="55">
        <f t="shared" si="22"/>
        <v>9</v>
      </c>
      <c r="AO48" s="55">
        <f t="shared" si="23"/>
        <v>0</v>
      </c>
      <c r="AP48" s="55" t="e">
        <f>IF(#REF!="","",IF(#REF!="AB",999,+#REF!))</f>
        <v>#REF!</v>
      </c>
      <c r="AQ48" s="55">
        <f t="shared" si="24"/>
        <v>18</v>
      </c>
      <c r="AR48" s="55">
        <f t="shared" si="25"/>
        <v>2</v>
      </c>
    </row>
    <row r="49" spans="1:44" x14ac:dyDescent="0.25">
      <c r="A49" s="79">
        <f>IF(BDD!B49="","",BDD!B49)</f>
        <v>45</v>
      </c>
      <c r="B49" s="93" t="str">
        <f>IF(BDD!C49="","",BDD!C49)</f>
        <v>MERCIER</v>
      </c>
      <c r="C49" s="54" t="str">
        <f>IF(BDD!D49="","",BDD!D49)</f>
        <v>Ludovic</v>
      </c>
      <c r="D49" s="127" t="str">
        <f>IF(BDD!E49="","",BDD!E49)</f>
        <v>TC de la BURLE</v>
      </c>
      <c r="E49" s="103" t="str">
        <f>IF(BDD!F49="","",BDD!F49)</f>
        <v>S3+</v>
      </c>
      <c r="F49" s="54" t="str">
        <f>IF(BDD!G49="","",BDD!G49)</f>
        <v>M</v>
      </c>
      <c r="G49" s="54" t="str">
        <f>IF(BDD!H49="","",BDD!H49)</f>
        <v>R / A</v>
      </c>
      <c r="H49" s="54" t="str">
        <f>IF(BDD!K49="","",BDD!K49)</f>
        <v>Gas Gas</v>
      </c>
      <c r="I49" s="103">
        <f>IF(BDD!M49="","",BDD!M49)</f>
        <v>280</v>
      </c>
      <c r="J49" s="103">
        <f>IF(BDD!M49="","",BDD!M49)</f>
        <v>280</v>
      </c>
      <c r="K49" s="103" t="str">
        <f>IF(BDD!N49="","",BDD!N49)</f>
        <v/>
      </c>
      <c r="L49" s="103" t="str">
        <f>IF(BDD!Q49="","",BDD!Q49)</f>
        <v/>
      </c>
      <c r="M49" s="161" t="str">
        <f>IF(BDD!P49="","",BDD!P49)</f>
        <v>SENIOR</v>
      </c>
      <c r="O49" s="12">
        <v>4</v>
      </c>
      <c r="P49" s="13">
        <v>3</v>
      </c>
      <c r="Q49" s="13"/>
      <c r="R49" s="13">
        <v>2</v>
      </c>
      <c r="S49" s="14">
        <v>1</v>
      </c>
      <c r="T49" s="15">
        <f t="shared" si="15"/>
        <v>14</v>
      </c>
      <c r="U49" s="16" t="str">
        <f t="shared" si="16"/>
        <v>OK</v>
      </c>
      <c r="V49" s="12">
        <v>6</v>
      </c>
      <c r="W49" s="13">
        <v>2</v>
      </c>
      <c r="X49" s="13"/>
      <c r="Y49" s="13">
        <v>2</v>
      </c>
      <c r="Z49" s="14"/>
      <c r="AA49" s="15">
        <f t="shared" si="17"/>
        <v>8</v>
      </c>
      <c r="AB49" s="16" t="str">
        <f t="shared" si="18"/>
        <v>OK</v>
      </c>
      <c r="AC49" s="12">
        <v>6</v>
      </c>
      <c r="AD49" s="13">
        <v>1</v>
      </c>
      <c r="AE49" s="13"/>
      <c r="AF49" s="13">
        <v>3</v>
      </c>
      <c r="AG49" s="14"/>
      <c r="AH49" s="15">
        <f t="shared" si="19"/>
        <v>10</v>
      </c>
      <c r="AI49" s="16" t="str">
        <f t="shared" si="20"/>
        <v>OK</v>
      </c>
      <c r="AJ49" s="137"/>
      <c r="AK49" s="89"/>
      <c r="AL49" s="54">
        <f t="shared" si="21"/>
        <v>32</v>
      </c>
      <c r="AM49" s="54"/>
      <c r="AN49" s="54">
        <f t="shared" si="22"/>
        <v>16</v>
      </c>
      <c r="AO49" s="54">
        <f t="shared" si="23"/>
        <v>0</v>
      </c>
      <c r="AP49" s="54" t="e">
        <f>IF(#REF!="","",IF(#REF!="AB",999,+#REF!))</f>
        <v>#REF!</v>
      </c>
      <c r="AQ49" s="54">
        <f t="shared" si="24"/>
        <v>32</v>
      </c>
      <c r="AR49" s="54">
        <f t="shared" si="25"/>
        <v>3</v>
      </c>
    </row>
    <row r="50" spans="1:44" s="43" customFormat="1" x14ac:dyDescent="0.25">
      <c r="A50" s="78">
        <f>IF(BDD!B50="","",BDD!B50)</f>
        <v>46</v>
      </c>
      <c r="B50" s="93" t="str">
        <f>IF(BDD!C50="","",BDD!C50)</f>
        <v>JAMBON</v>
      </c>
      <c r="C50" s="55" t="str">
        <f>IF(BDD!D50="","",BDD!D50)</f>
        <v>Daniel</v>
      </c>
      <c r="D50" s="128" t="str">
        <f>IF(BDD!E50="","",BDD!E50)</f>
        <v>TC CHATEAUNEUF</v>
      </c>
      <c r="E50" s="104" t="str">
        <f>IF(BDD!F50="","",BDD!F50)</f>
        <v>S3</v>
      </c>
      <c r="F50" s="55" t="str">
        <f>IF(BDD!G50="","",BDD!G50)</f>
        <v>M</v>
      </c>
      <c r="G50" s="54" t="str">
        <f>IF(BDD!H50="","",BDD!H50)</f>
        <v>R / A</v>
      </c>
      <c r="H50" s="55" t="str">
        <f>IF(BDD!K50="","",BDD!K50)</f>
        <v>Montesa</v>
      </c>
      <c r="I50" s="103">
        <f>IF(BDD!M50="","",BDD!M50)</f>
        <v>260</v>
      </c>
      <c r="J50" s="104">
        <f>IF(BDD!M50="","",BDD!M50)</f>
        <v>260</v>
      </c>
      <c r="K50" s="104" t="str">
        <f>IF(BDD!N50="","",BDD!N50)</f>
        <v/>
      </c>
      <c r="L50" s="103" t="str">
        <f>IF(BDD!Q50="","",BDD!Q50)</f>
        <v/>
      </c>
      <c r="M50" s="162" t="str">
        <f>IF(BDD!P50="","",BDD!P50)</f>
        <v>SENIOR</v>
      </c>
      <c r="O50" s="85">
        <v>7</v>
      </c>
      <c r="P50" s="86">
        <v>3</v>
      </c>
      <c r="Q50" s="86"/>
      <c r="R50" s="86"/>
      <c r="S50" s="87"/>
      <c r="T50" s="88">
        <f t="shared" si="15"/>
        <v>3</v>
      </c>
      <c r="U50" s="11" t="str">
        <f t="shared" si="16"/>
        <v>OK</v>
      </c>
      <c r="V50" s="85">
        <v>9</v>
      </c>
      <c r="W50" s="86">
        <v>1</v>
      </c>
      <c r="X50" s="86"/>
      <c r="Y50" s="86"/>
      <c r="Z50" s="87"/>
      <c r="AA50" s="88">
        <f t="shared" si="17"/>
        <v>1</v>
      </c>
      <c r="AB50" s="11" t="str">
        <f t="shared" si="18"/>
        <v>OK</v>
      </c>
      <c r="AC50" s="85">
        <v>9</v>
      </c>
      <c r="AD50" s="86"/>
      <c r="AE50" s="86"/>
      <c r="AF50" s="86"/>
      <c r="AG50" s="87">
        <v>1</v>
      </c>
      <c r="AH50" s="88">
        <f t="shared" si="19"/>
        <v>5</v>
      </c>
      <c r="AI50" s="11" t="str">
        <f t="shared" si="20"/>
        <v>OK</v>
      </c>
      <c r="AJ50" s="138"/>
      <c r="AK50" s="90"/>
      <c r="AL50" s="55">
        <f t="shared" si="21"/>
        <v>4</v>
      </c>
      <c r="AM50" s="55"/>
      <c r="AN50" s="55">
        <f t="shared" si="22"/>
        <v>16</v>
      </c>
      <c r="AO50" s="55">
        <f t="shared" si="23"/>
        <v>0</v>
      </c>
      <c r="AP50" s="55" t="e">
        <f>IF(#REF!="","",IF(#REF!="AB",999,+#REF!))</f>
        <v>#REF!</v>
      </c>
      <c r="AQ50" s="55">
        <f t="shared" si="24"/>
        <v>4</v>
      </c>
      <c r="AR50" s="55">
        <f t="shared" si="25"/>
        <v>3</v>
      </c>
    </row>
    <row r="51" spans="1:44" x14ac:dyDescent="0.25">
      <c r="A51" s="78">
        <f>IF(BDD!B51="","",BDD!B51)</f>
        <v>47</v>
      </c>
      <c r="B51" s="93" t="str">
        <f>IF(BDD!C51="","",BDD!C51)</f>
        <v>JOMARD</v>
      </c>
      <c r="C51" s="55" t="str">
        <f>IF(BDD!D51="","",BDD!D51)</f>
        <v>Jean-Michel</v>
      </c>
      <c r="D51" s="128" t="str">
        <f>IF(BDD!E51="","",BDD!E51)</f>
        <v>TC de la BURLE</v>
      </c>
      <c r="E51" s="104" t="str">
        <f>IF(BDD!F51="","",BDD!F51)</f>
        <v>S3</v>
      </c>
      <c r="F51" s="55" t="str">
        <f>IF(BDD!G51="","",BDD!G51)</f>
        <v>M</v>
      </c>
      <c r="G51" s="54" t="str">
        <f>IF(BDD!H51="","",BDD!H51)</f>
        <v>R / A</v>
      </c>
      <c r="H51" s="55" t="str">
        <f>IF(BDD!K51="","",BDD!K51)</f>
        <v>Gas Gas</v>
      </c>
      <c r="I51" s="103">
        <f>IF(BDD!M51="","",BDD!M51)</f>
        <v>280</v>
      </c>
      <c r="J51" s="104">
        <f>IF(BDD!M51="","",BDD!M51)</f>
        <v>280</v>
      </c>
      <c r="K51" s="104" t="str">
        <f>IF(BDD!N51="","",BDD!N51)</f>
        <v/>
      </c>
      <c r="L51" s="103" t="str">
        <f>IF(BDD!Q51="","",BDD!Q51)</f>
        <v/>
      </c>
      <c r="M51" s="162" t="str">
        <f>IF(BDD!P51="","",BDD!P51)</f>
        <v>SENIOR</v>
      </c>
      <c r="O51" s="85">
        <v>8</v>
      </c>
      <c r="P51" s="86"/>
      <c r="Q51" s="86"/>
      <c r="R51" s="86">
        <v>1</v>
      </c>
      <c r="S51" s="87">
        <v>1</v>
      </c>
      <c r="T51" s="88">
        <f t="shared" si="15"/>
        <v>8</v>
      </c>
      <c r="U51" s="11" t="str">
        <f t="shared" si="16"/>
        <v>OK</v>
      </c>
      <c r="V51" s="85">
        <v>7</v>
      </c>
      <c r="W51" s="86">
        <v>2</v>
      </c>
      <c r="X51" s="86"/>
      <c r="Y51" s="86">
        <v>1</v>
      </c>
      <c r="Z51" s="87"/>
      <c r="AA51" s="88">
        <f t="shared" si="17"/>
        <v>5</v>
      </c>
      <c r="AB51" s="11" t="str">
        <f t="shared" si="18"/>
        <v>OK</v>
      </c>
      <c r="AC51" s="85"/>
      <c r="AD51" s="86"/>
      <c r="AE51" s="86"/>
      <c r="AF51" s="86"/>
      <c r="AG51" s="87"/>
      <c r="AH51" s="88" t="str">
        <f t="shared" si="19"/>
        <v/>
      </c>
      <c r="AI51" s="11" t="str">
        <f t="shared" si="20"/>
        <v/>
      </c>
      <c r="AJ51" s="138"/>
      <c r="AK51" s="90"/>
      <c r="AL51" s="55">
        <f t="shared" si="21"/>
        <v>13</v>
      </c>
      <c r="AM51" s="55"/>
      <c r="AN51" s="55">
        <f t="shared" si="22"/>
        <v>15</v>
      </c>
      <c r="AO51" s="55">
        <f t="shared" si="23"/>
        <v>0</v>
      </c>
      <c r="AP51" s="55" t="e">
        <f>IF(#REF!="","",IF(#REF!="AB",999,+#REF!))</f>
        <v>#REF!</v>
      </c>
      <c r="AQ51" s="55">
        <f t="shared" si="24"/>
        <v>13</v>
      </c>
      <c r="AR51" s="55">
        <f t="shared" si="25"/>
        <v>2</v>
      </c>
    </row>
    <row r="52" spans="1:44" x14ac:dyDescent="0.25">
      <c r="A52" s="79">
        <f>IF(BDD!B52="","",BDD!B52)</f>
        <v>48</v>
      </c>
      <c r="B52" s="93" t="str">
        <f>IF(BDD!C52="","",BDD!C52)</f>
        <v>ARNAUD</v>
      </c>
      <c r="C52" s="54" t="str">
        <f>IF(BDD!D52="","",BDD!D52)</f>
        <v>Elian</v>
      </c>
      <c r="D52" s="127" t="str">
        <f>IF(BDD!E52="","",BDD!E52)</f>
        <v>MC des Oliviers Nyons</v>
      </c>
      <c r="E52" s="103" t="str">
        <f>IF(BDD!F52="","",BDD!F52)</f>
        <v>S4</v>
      </c>
      <c r="F52" s="54" t="str">
        <f>IF(BDD!G52="","",BDD!G52)</f>
        <v>M</v>
      </c>
      <c r="G52" s="54" t="str">
        <f>IF(BDD!H52="","",BDD!H52)</f>
        <v>R / A</v>
      </c>
      <c r="H52" s="54" t="str">
        <f>IF(BDD!K52="","",BDD!K52)</f>
        <v>BETA</v>
      </c>
      <c r="I52" s="103">
        <f>IF(BDD!M52="","",BDD!M52)</f>
        <v>80</v>
      </c>
      <c r="J52" s="103">
        <f>IF(BDD!M52="","",BDD!M52)</f>
        <v>80</v>
      </c>
      <c r="K52" s="103" t="str">
        <f>IF(BDD!N52="","",BDD!N52)</f>
        <v/>
      </c>
      <c r="L52" s="103" t="str">
        <f>IF(BDD!Q52="","",BDD!Q52)</f>
        <v/>
      </c>
      <c r="M52" s="161" t="str">
        <f>IF(BDD!P52="","",BDD!P52)</f>
        <v>MINIME</v>
      </c>
      <c r="O52" s="12">
        <v>8</v>
      </c>
      <c r="P52" s="13">
        <v>2</v>
      </c>
      <c r="Q52" s="13"/>
      <c r="R52" s="13"/>
      <c r="S52" s="14"/>
      <c r="T52" s="15">
        <f t="shared" si="15"/>
        <v>2</v>
      </c>
      <c r="U52" s="16" t="str">
        <f t="shared" si="16"/>
        <v>OK</v>
      </c>
      <c r="V52" s="12">
        <v>7</v>
      </c>
      <c r="W52" s="13"/>
      <c r="X52" s="13"/>
      <c r="Y52" s="13">
        <v>1</v>
      </c>
      <c r="Z52" s="14">
        <v>2</v>
      </c>
      <c r="AA52" s="15">
        <f t="shared" si="17"/>
        <v>13</v>
      </c>
      <c r="AB52" s="16" t="str">
        <f t="shared" si="18"/>
        <v>OK</v>
      </c>
      <c r="AC52" s="12">
        <v>5</v>
      </c>
      <c r="AD52" s="13">
        <v>3</v>
      </c>
      <c r="AE52" s="13"/>
      <c r="AF52" s="13">
        <v>2</v>
      </c>
      <c r="AG52" s="14"/>
      <c r="AH52" s="15">
        <f t="shared" si="19"/>
        <v>9</v>
      </c>
      <c r="AI52" s="16" t="str">
        <f t="shared" si="20"/>
        <v>OK</v>
      </c>
      <c r="AJ52" s="137"/>
      <c r="AK52" s="89"/>
      <c r="AL52" s="54">
        <f t="shared" si="21"/>
        <v>11</v>
      </c>
      <c r="AM52" s="54"/>
      <c r="AN52" s="54">
        <f t="shared" si="22"/>
        <v>13</v>
      </c>
      <c r="AO52" s="54">
        <f t="shared" si="23"/>
        <v>0</v>
      </c>
      <c r="AP52" s="54" t="e">
        <f>IF(#REF!="","",IF(#REF!="AB",999,+#REF!))</f>
        <v>#REF!</v>
      </c>
      <c r="AQ52" s="54">
        <f t="shared" si="24"/>
        <v>11</v>
      </c>
      <c r="AR52" s="54">
        <f t="shared" si="25"/>
        <v>3</v>
      </c>
    </row>
    <row r="53" spans="1:44" s="43" customFormat="1" x14ac:dyDescent="0.25">
      <c r="A53" s="78">
        <f>IF(BDD!B53="","",BDD!B53)</f>
        <v>49</v>
      </c>
      <c r="B53" s="93" t="str">
        <f>IF(BDD!C53="","",BDD!C53)</f>
        <v>ARNAUD</v>
      </c>
      <c r="C53" s="55" t="str">
        <f>IF(BDD!D53="","",BDD!D53)</f>
        <v>Laurent</v>
      </c>
      <c r="D53" s="128" t="str">
        <f>IF(BDD!E53="","",BDD!E53)</f>
        <v>MC des Oliviers Nyons</v>
      </c>
      <c r="E53" s="104" t="str">
        <f>IF(BDD!F53="","",BDD!F53)</f>
        <v>S3+</v>
      </c>
      <c r="F53" s="55" t="str">
        <f>IF(BDD!G53="","",BDD!G53)</f>
        <v>M</v>
      </c>
      <c r="G53" s="54" t="str">
        <f>IF(BDD!H53="","",BDD!H53)</f>
        <v>R / A</v>
      </c>
      <c r="H53" s="55" t="str">
        <f>IF(BDD!K53="","",BDD!K53)</f>
        <v>SHERCO</v>
      </c>
      <c r="I53" s="103">
        <f>IF(BDD!M53="","",BDD!M53)</f>
        <v>250</v>
      </c>
      <c r="J53" s="104">
        <f>IF(BDD!M53="","",BDD!M53)</f>
        <v>250</v>
      </c>
      <c r="K53" s="104" t="str">
        <f>IF(BDD!N53="","",BDD!N53)</f>
        <v/>
      </c>
      <c r="L53" s="103" t="str">
        <f>IF(BDD!Q53="","",BDD!Q53)</f>
        <v/>
      </c>
      <c r="M53" s="162" t="str">
        <f>IF(BDD!P53="","",BDD!P53)</f>
        <v>SENIOR</v>
      </c>
      <c r="O53" s="85">
        <v>7</v>
      </c>
      <c r="P53" s="86"/>
      <c r="Q53" s="86">
        <v>2</v>
      </c>
      <c r="R53" s="86"/>
      <c r="S53" s="87">
        <v>1</v>
      </c>
      <c r="T53" s="88">
        <f t="shared" si="15"/>
        <v>9</v>
      </c>
      <c r="U53" s="11" t="str">
        <f t="shared" si="16"/>
        <v>OK</v>
      </c>
      <c r="V53" s="85">
        <v>7</v>
      </c>
      <c r="W53" s="86">
        <v>2</v>
      </c>
      <c r="X53" s="86"/>
      <c r="Y53" s="86">
        <v>1</v>
      </c>
      <c r="Z53" s="87"/>
      <c r="AA53" s="88">
        <f t="shared" si="17"/>
        <v>5</v>
      </c>
      <c r="AB53" s="11" t="str">
        <f t="shared" si="18"/>
        <v>OK</v>
      </c>
      <c r="AC53" s="85">
        <v>5</v>
      </c>
      <c r="AD53" s="86">
        <v>3</v>
      </c>
      <c r="AE53" s="86">
        <v>1</v>
      </c>
      <c r="AF53" s="86"/>
      <c r="AG53" s="87">
        <v>1</v>
      </c>
      <c r="AH53" s="88">
        <f t="shared" si="19"/>
        <v>10</v>
      </c>
      <c r="AI53" s="11" t="str">
        <f t="shared" si="20"/>
        <v>OK</v>
      </c>
      <c r="AJ53" s="138"/>
      <c r="AK53" s="90"/>
      <c r="AL53" s="55">
        <f t="shared" si="21"/>
        <v>24</v>
      </c>
      <c r="AM53" s="55"/>
      <c r="AN53" s="55">
        <f t="shared" si="22"/>
        <v>19</v>
      </c>
      <c r="AO53" s="55">
        <f t="shared" si="23"/>
        <v>0</v>
      </c>
      <c r="AP53" s="55" t="e">
        <f>IF(#REF!="","",IF(#REF!="AB",999,+#REF!))</f>
        <v>#REF!</v>
      </c>
      <c r="AQ53" s="55">
        <f t="shared" si="24"/>
        <v>24</v>
      </c>
      <c r="AR53" s="55">
        <f t="shared" si="25"/>
        <v>3</v>
      </c>
    </row>
    <row r="54" spans="1:44" x14ac:dyDescent="0.25">
      <c r="A54" s="79">
        <f>IF(BDD!B54="","",BDD!B54)</f>
        <v>50</v>
      </c>
      <c r="B54" s="93" t="str">
        <f>IF(BDD!C54="","",BDD!C54)</f>
        <v>LANIEL</v>
      </c>
      <c r="C54" s="54" t="str">
        <f>IF(BDD!D54="","",BDD!D54)</f>
        <v>Guillaume</v>
      </c>
      <c r="D54" s="127" t="str">
        <f>IF(BDD!E54="","",BDD!E54)</f>
        <v>Lilot Team Trial</v>
      </c>
      <c r="E54" s="103" t="str">
        <f>IF(BDD!F54="","",BDD!F54)</f>
        <v>S1</v>
      </c>
      <c r="F54" s="54" t="str">
        <f>IF(BDD!G54="","",BDD!G54)</f>
        <v>M</v>
      </c>
      <c r="G54" s="54" t="str">
        <f>IF(BDD!H54="","",BDD!H54)</f>
        <v>R / A</v>
      </c>
      <c r="H54" s="54" t="str">
        <f>IF(BDD!K54="","",BDD!K54)</f>
        <v>Gas Gas</v>
      </c>
      <c r="I54" s="103">
        <f>IF(BDD!M54="","",BDD!M54)</f>
        <v>300</v>
      </c>
      <c r="J54" s="103">
        <f>IF(BDD!M54="","",BDD!M54)</f>
        <v>300</v>
      </c>
      <c r="K54" s="103" t="str">
        <f>IF(BDD!N54="","",BDD!N54)</f>
        <v/>
      </c>
      <c r="L54" s="103" t="str">
        <f>IF(BDD!Q54="","",BDD!Q54)</f>
        <v/>
      </c>
      <c r="M54" s="161" t="str">
        <f>IF(BDD!P54="","",BDD!P54)</f>
        <v>SENIOR</v>
      </c>
      <c r="O54" s="12">
        <v>7</v>
      </c>
      <c r="P54" s="13">
        <v>2</v>
      </c>
      <c r="Q54" s="13">
        <v>1</v>
      </c>
      <c r="R54" s="13"/>
      <c r="S54" s="14"/>
      <c r="T54" s="15">
        <f t="shared" si="15"/>
        <v>4</v>
      </c>
      <c r="U54" s="16" t="str">
        <f t="shared" si="16"/>
        <v>OK</v>
      </c>
      <c r="V54" s="12"/>
      <c r="W54" s="13"/>
      <c r="X54" s="13"/>
      <c r="Y54" s="13"/>
      <c r="Z54" s="14"/>
      <c r="AA54" s="15" t="str">
        <f t="shared" si="17"/>
        <v/>
      </c>
      <c r="AB54" s="16" t="str">
        <f t="shared" si="18"/>
        <v/>
      </c>
      <c r="AC54" s="12"/>
      <c r="AD54" s="13"/>
      <c r="AE54" s="13"/>
      <c r="AF54" s="13"/>
      <c r="AG54" s="14"/>
      <c r="AH54" s="15" t="str">
        <f t="shared" si="19"/>
        <v/>
      </c>
      <c r="AI54" s="16" t="str">
        <f t="shared" si="20"/>
        <v/>
      </c>
      <c r="AJ54" s="137" t="s">
        <v>128</v>
      </c>
      <c r="AK54" s="89"/>
      <c r="AL54" s="54" t="e">
        <f t="shared" si="21"/>
        <v>#VALUE!</v>
      </c>
      <c r="AM54" s="54"/>
      <c r="AN54" s="54">
        <f t="shared" si="22"/>
        <v>7</v>
      </c>
      <c r="AO54" s="54">
        <f t="shared" si="23"/>
        <v>0</v>
      </c>
      <c r="AP54" s="54" t="e">
        <f>IF(#REF!="","",IF(#REF!="AB",999,+#REF!))</f>
        <v>#REF!</v>
      </c>
      <c r="AQ54" s="54">
        <f t="shared" si="24"/>
        <v>999</v>
      </c>
      <c r="AR54" s="54">
        <f t="shared" si="25"/>
        <v>2</v>
      </c>
    </row>
    <row r="55" spans="1:44" s="43" customFormat="1" x14ac:dyDescent="0.25">
      <c r="A55" s="78">
        <f>IF(BDD!B55="","",BDD!B55)</f>
        <v>51</v>
      </c>
      <c r="B55" s="93" t="str">
        <f>IF(BDD!C55="","",BDD!C55)</f>
        <v>LEMERCERIE</v>
      </c>
      <c r="C55" s="55" t="str">
        <f>IF(BDD!D55="","",BDD!D55)</f>
        <v>Yves</v>
      </c>
      <c r="D55" s="128" t="str">
        <f>IF(BDD!E55="","",BDD!E55)</f>
        <v>CM Beaujolais</v>
      </c>
      <c r="E55" s="104" t="str">
        <f>IF(BDD!F55="","",BDD!F55)</f>
        <v>S2</v>
      </c>
      <c r="F55" s="55" t="str">
        <f>IF(BDD!G55="","",BDD!G55)</f>
        <v>M</v>
      </c>
      <c r="G55" s="54" t="str">
        <f>IF(BDD!H55="","",BDD!H55)</f>
        <v>R / A</v>
      </c>
      <c r="H55" s="55" t="str">
        <f>IF(BDD!K55="","",BDD!K55)</f>
        <v>JOTAGAZ</v>
      </c>
      <c r="I55" s="103">
        <f>IF(BDD!M55="","",BDD!M55)</f>
        <v>280</v>
      </c>
      <c r="J55" s="104">
        <f>IF(BDD!M55="","",BDD!M55)</f>
        <v>280</v>
      </c>
      <c r="K55" s="104" t="str">
        <f>IF(BDD!N55="","",BDD!N55)</f>
        <v/>
      </c>
      <c r="L55" s="103" t="str">
        <f>IF(BDD!Q55="","",BDD!Q55)</f>
        <v/>
      </c>
      <c r="M55" s="162" t="str">
        <f>IF(BDD!P55="","",BDD!P55)</f>
        <v>SENIOR</v>
      </c>
      <c r="O55" s="85">
        <v>5</v>
      </c>
      <c r="P55" s="86">
        <v>4</v>
      </c>
      <c r="Q55" s="86"/>
      <c r="R55" s="86"/>
      <c r="S55" s="87">
        <v>1</v>
      </c>
      <c r="T55" s="88">
        <f t="shared" si="15"/>
        <v>9</v>
      </c>
      <c r="U55" s="11" t="str">
        <f t="shared" si="16"/>
        <v>OK</v>
      </c>
      <c r="V55" s="85">
        <v>2</v>
      </c>
      <c r="W55" s="86">
        <v>2</v>
      </c>
      <c r="X55" s="86">
        <v>3</v>
      </c>
      <c r="Y55" s="86">
        <v>2</v>
      </c>
      <c r="Z55" s="87">
        <v>1</v>
      </c>
      <c r="AA55" s="88">
        <f t="shared" si="17"/>
        <v>19</v>
      </c>
      <c r="AB55" s="11" t="str">
        <f t="shared" si="18"/>
        <v>OK</v>
      </c>
      <c r="AC55" s="85">
        <v>3</v>
      </c>
      <c r="AD55" s="86"/>
      <c r="AE55" s="86">
        <v>3</v>
      </c>
      <c r="AF55" s="86">
        <v>4</v>
      </c>
      <c r="AG55" s="87"/>
      <c r="AH55" s="88">
        <f t="shared" si="19"/>
        <v>18</v>
      </c>
      <c r="AI55" s="11" t="str">
        <f t="shared" si="20"/>
        <v>OK</v>
      </c>
      <c r="AJ55" s="138"/>
      <c r="AK55" s="90"/>
      <c r="AL55" s="55">
        <f t="shared" si="21"/>
        <v>46</v>
      </c>
      <c r="AM55" s="55"/>
      <c r="AN55" s="55">
        <f t="shared" si="22"/>
        <v>10</v>
      </c>
      <c r="AO55" s="55">
        <f t="shared" si="23"/>
        <v>0</v>
      </c>
      <c r="AP55" s="55" t="e">
        <f>IF(#REF!="","",IF(#REF!="AB",999,+#REF!))</f>
        <v>#REF!</v>
      </c>
      <c r="AQ55" s="55">
        <f t="shared" si="24"/>
        <v>46</v>
      </c>
      <c r="AR55" s="55">
        <f t="shared" si="25"/>
        <v>3</v>
      </c>
    </row>
    <row r="56" spans="1:44" x14ac:dyDescent="0.25">
      <c r="A56" s="79">
        <f>IF(BDD!B56="","",BDD!B56)</f>
        <v>52</v>
      </c>
      <c r="B56" s="93" t="str">
        <f>IF(BDD!C56="","",BDD!C56)</f>
        <v>MARCEL</v>
      </c>
      <c r="C56" s="54" t="str">
        <f>IF(BDD!D56="","",BDD!D56)</f>
        <v>Félix</v>
      </c>
      <c r="D56" s="127" t="str">
        <f>IF(BDD!E56="","",BDD!E56)</f>
        <v/>
      </c>
      <c r="E56" s="103" t="str">
        <f>IF(BDD!F56="","",BDD!F56)</f>
        <v>S3</v>
      </c>
      <c r="F56" s="54" t="str">
        <f>IF(BDD!G56="","",BDD!G56)</f>
        <v>M</v>
      </c>
      <c r="G56" s="54" t="str">
        <f>IF(BDD!H56="","",BDD!H56)</f>
        <v/>
      </c>
      <c r="H56" s="54" t="str">
        <f>IF(BDD!K56="","",BDD!K56)</f>
        <v>Gas Gas</v>
      </c>
      <c r="I56" s="103">
        <f>IF(BDD!M56="","",BDD!M56)</f>
        <v>300</v>
      </c>
      <c r="J56" s="103">
        <f>IF(BDD!M56="","",BDD!M56)</f>
        <v>300</v>
      </c>
      <c r="K56" s="103" t="str">
        <f>IF(BDD!N56="","",BDD!N56)</f>
        <v/>
      </c>
      <c r="L56" s="103" t="str">
        <f>IF(BDD!Q56="","",BDD!Q56)</f>
        <v/>
      </c>
      <c r="M56" s="161" t="str">
        <f>IF(BDD!P56="","",BDD!P56)</f>
        <v>SENIOR</v>
      </c>
      <c r="O56" s="12">
        <v>5</v>
      </c>
      <c r="P56" s="13">
        <v>4</v>
      </c>
      <c r="Q56" s="13"/>
      <c r="R56" s="13">
        <v>1</v>
      </c>
      <c r="S56" s="14"/>
      <c r="T56" s="15">
        <f t="shared" si="15"/>
        <v>7</v>
      </c>
      <c r="U56" s="16" t="str">
        <f t="shared" si="16"/>
        <v>OK</v>
      </c>
      <c r="V56" s="12">
        <v>6</v>
      </c>
      <c r="W56" s="13">
        <v>1</v>
      </c>
      <c r="X56" s="13">
        <v>2</v>
      </c>
      <c r="Y56" s="13">
        <v>1</v>
      </c>
      <c r="Z56" s="14"/>
      <c r="AA56" s="15">
        <f t="shared" si="17"/>
        <v>8</v>
      </c>
      <c r="AB56" s="16" t="str">
        <f t="shared" si="18"/>
        <v>OK</v>
      </c>
      <c r="AC56" s="12"/>
      <c r="AD56" s="13"/>
      <c r="AE56" s="13"/>
      <c r="AF56" s="13"/>
      <c r="AG56" s="14"/>
      <c r="AH56" s="15" t="str">
        <f t="shared" si="19"/>
        <v/>
      </c>
      <c r="AI56" s="16" t="str">
        <f t="shared" si="20"/>
        <v/>
      </c>
      <c r="AJ56" s="137"/>
      <c r="AK56" s="89"/>
      <c r="AL56" s="54">
        <f t="shared" si="21"/>
        <v>15</v>
      </c>
      <c r="AM56" s="54"/>
      <c r="AN56" s="54">
        <f t="shared" si="22"/>
        <v>11</v>
      </c>
      <c r="AO56" s="54">
        <f t="shared" si="23"/>
        <v>0</v>
      </c>
      <c r="AP56" s="54" t="e">
        <f>IF(#REF!="","",IF(#REF!="AB",999,+#REF!))</f>
        <v>#REF!</v>
      </c>
      <c r="AQ56" s="54">
        <f t="shared" si="24"/>
        <v>15</v>
      </c>
      <c r="AR56" s="54">
        <f t="shared" si="25"/>
        <v>2</v>
      </c>
    </row>
    <row r="57" spans="1:44" s="43" customFormat="1" x14ac:dyDescent="0.25">
      <c r="A57" s="78">
        <f>IF(BDD!B57="","",BDD!B57)</f>
        <v>53</v>
      </c>
      <c r="B57" s="93" t="str">
        <f>IF(BDD!C57="","",BDD!C57)</f>
        <v>PUZIN</v>
      </c>
      <c r="C57" s="55" t="str">
        <f>IF(BDD!D57="","",BDD!D57)</f>
        <v>Serge</v>
      </c>
      <c r="D57" s="128" t="str">
        <f>IF(BDD!E57="","",BDD!E57)</f>
        <v>RTF 26</v>
      </c>
      <c r="E57" s="104" t="str">
        <f>IF(BDD!F57="","",BDD!F57)</f>
        <v>S2</v>
      </c>
      <c r="F57" s="55" t="str">
        <f>IF(BDD!G57="","",BDD!G57)</f>
        <v>M</v>
      </c>
      <c r="G57" s="54" t="str">
        <f>IF(BDD!H57="","",BDD!H57)</f>
        <v>R / A</v>
      </c>
      <c r="H57" s="55" t="str">
        <f>IF(BDD!K57="","",BDD!K57)</f>
        <v>SHERCO</v>
      </c>
      <c r="I57" s="103">
        <f>IF(BDD!M57="","",BDD!M57)</f>
        <v>250</v>
      </c>
      <c r="J57" s="104">
        <f>IF(BDD!M57="","",BDD!M57)</f>
        <v>250</v>
      </c>
      <c r="K57" s="104" t="str">
        <f>IF(BDD!N57="","",BDD!N57)</f>
        <v/>
      </c>
      <c r="L57" s="103" t="str">
        <f>IF(BDD!Q57="","",BDD!Q57)</f>
        <v/>
      </c>
      <c r="M57" s="162" t="str">
        <f>IF(BDD!P57="","",BDD!P57)</f>
        <v>SENIOR</v>
      </c>
      <c r="O57" s="85">
        <v>9</v>
      </c>
      <c r="P57" s="86">
        <v>1</v>
      </c>
      <c r="Q57" s="86"/>
      <c r="R57" s="86"/>
      <c r="S57" s="87"/>
      <c r="T57" s="88">
        <f t="shared" si="15"/>
        <v>1</v>
      </c>
      <c r="U57" s="11" t="str">
        <f t="shared" si="16"/>
        <v>OK</v>
      </c>
      <c r="V57" s="85">
        <v>10</v>
      </c>
      <c r="W57" s="86"/>
      <c r="X57" s="86"/>
      <c r="Y57" s="86"/>
      <c r="Z57" s="87"/>
      <c r="AA57" s="88">
        <f t="shared" si="17"/>
        <v>0</v>
      </c>
      <c r="AB57" s="11" t="str">
        <f t="shared" si="18"/>
        <v>OK</v>
      </c>
      <c r="AC57" s="85">
        <v>7</v>
      </c>
      <c r="AD57" s="86">
        <v>3</v>
      </c>
      <c r="AE57" s="86"/>
      <c r="AF57" s="86"/>
      <c r="AG57" s="87"/>
      <c r="AH57" s="88">
        <f t="shared" si="19"/>
        <v>3</v>
      </c>
      <c r="AI57" s="11" t="str">
        <f t="shared" si="20"/>
        <v>OK</v>
      </c>
      <c r="AJ57" s="138"/>
      <c r="AK57" s="90"/>
      <c r="AL57" s="55">
        <f t="shared" si="21"/>
        <v>4</v>
      </c>
      <c r="AM57" s="55"/>
      <c r="AN57" s="55">
        <f t="shared" si="22"/>
        <v>26</v>
      </c>
      <c r="AO57" s="55">
        <f t="shared" si="23"/>
        <v>0</v>
      </c>
      <c r="AP57" s="55" t="e">
        <f>IF(#REF!="","",IF(#REF!="AB",999,+#REF!))</f>
        <v>#REF!</v>
      </c>
      <c r="AQ57" s="55">
        <f t="shared" si="24"/>
        <v>4</v>
      </c>
      <c r="AR57" s="55">
        <f t="shared" si="25"/>
        <v>3</v>
      </c>
    </row>
    <row r="58" spans="1:44" x14ac:dyDescent="0.25">
      <c r="A58" s="78">
        <f>IF(BDD!B58="","",BDD!B58)</f>
        <v>54</v>
      </c>
      <c r="B58" s="93" t="str">
        <f>IF(BDD!C58="","",BDD!C58)</f>
        <v>VERCASSON</v>
      </c>
      <c r="C58" s="55" t="str">
        <f>IF(BDD!D58="","",BDD!D58)</f>
        <v>Xavier</v>
      </c>
      <c r="D58" s="128" t="str">
        <f>IF(BDD!E58="","",BDD!E58)</f>
        <v>TC de la BURLE</v>
      </c>
      <c r="E58" s="104" t="str">
        <f>IF(BDD!F58="","",BDD!F58)</f>
        <v>S3</v>
      </c>
      <c r="F58" s="55" t="str">
        <f>IF(BDD!G58="","",BDD!G58)</f>
        <v>M</v>
      </c>
      <c r="G58" s="54" t="str">
        <f>IF(BDD!H58="","",BDD!H58)</f>
        <v>R / A</v>
      </c>
      <c r="H58" s="55" t="str">
        <f>IF(BDD!K58="","",BDD!K58)</f>
        <v>Gas Gas</v>
      </c>
      <c r="I58" s="103">
        <f>IF(BDD!M58="","",BDD!M58)</f>
        <v>250</v>
      </c>
      <c r="J58" s="104">
        <f>IF(BDD!M58="","",BDD!M58)</f>
        <v>250</v>
      </c>
      <c r="K58" s="104" t="str">
        <f>IF(BDD!N58="","",BDD!N58)</f>
        <v/>
      </c>
      <c r="L58" s="103" t="str">
        <f>IF(BDD!Q58="","",BDD!Q58)</f>
        <v/>
      </c>
      <c r="M58" s="162" t="str">
        <f>IF(BDD!P58="","",BDD!P58)</f>
        <v>SENIOR</v>
      </c>
      <c r="O58" s="85">
        <v>8</v>
      </c>
      <c r="P58" s="86"/>
      <c r="Q58" s="86">
        <v>1</v>
      </c>
      <c r="R58" s="86"/>
      <c r="S58" s="87">
        <v>1</v>
      </c>
      <c r="T58" s="88">
        <f t="shared" si="15"/>
        <v>7</v>
      </c>
      <c r="U58" s="11" t="str">
        <f t="shared" si="16"/>
        <v>OK</v>
      </c>
      <c r="V58" s="85">
        <v>7</v>
      </c>
      <c r="W58" s="86">
        <v>3</v>
      </c>
      <c r="X58" s="86"/>
      <c r="Y58" s="86"/>
      <c r="Z58" s="87"/>
      <c r="AA58" s="88">
        <f t="shared" si="17"/>
        <v>3</v>
      </c>
      <c r="AB58" s="11" t="str">
        <f t="shared" si="18"/>
        <v>OK</v>
      </c>
      <c r="AC58" s="85">
        <v>8</v>
      </c>
      <c r="AD58" s="86"/>
      <c r="AE58" s="86"/>
      <c r="AF58" s="86">
        <v>2</v>
      </c>
      <c r="AG58" s="87"/>
      <c r="AH58" s="88">
        <f t="shared" si="19"/>
        <v>6</v>
      </c>
      <c r="AI58" s="11" t="str">
        <f t="shared" si="20"/>
        <v>OK</v>
      </c>
      <c r="AJ58" s="138"/>
      <c r="AK58" s="90"/>
      <c r="AL58" s="55">
        <f t="shared" si="21"/>
        <v>10</v>
      </c>
      <c r="AM58" s="55"/>
      <c r="AN58" s="55">
        <f t="shared" si="22"/>
        <v>15</v>
      </c>
      <c r="AO58" s="55">
        <f t="shared" si="23"/>
        <v>0</v>
      </c>
      <c r="AP58" s="55" t="e">
        <f>IF(#REF!="","",IF(#REF!="AB",999,+#REF!))</f>
        <v>#REF!</v>
      </c>
      <c r="AQ58" s="55">
        <f t="shared" si="24"/>
        <v>10</v>
      </c>
      <c r="AR58" s="55">
        <f t="shared" si="25"/>
        <v>3</v>
      </c>
    </row>
    <row r="59" spans="1:44" x14ac:dyDescent="0.25">
      <c r="A59" s="78">
        <f>IF(BDD!B59="","",BDD!B59)</f>
        <v>55</v>
      </c>
      <c r="B59" s="93" t="str">
        <f>IF(BDD!C59="","",BDD!C59)</f>
        <v>MOULARD</v>
      </c>
      <c r="C59" s="55" t="str">
        <f>IF(BDD!D59="","",BDD!D59)</f>
        <v>Gilbert</v>
      </c>
      <c r="D59" s="128" t="str">
        <f>IF(BDD!E59="","",BDD!E59)</f>
        <v>ASM St Antoine</v>
      </c>
      <c r="E59" s="104" t="str">
        <f>IF(BDD!F59="","",BDD!F59)</f>
        <v>S2</v>
      </c>
      <c r="F59" s="55" t="str">
        <f>IF(BDD!G59="","",BDD!G59)</f>
        <v>M</v>
      </c>
      <c r="G59" s="54" t="str">
        <f>IF(BDD!H59="","",BDD!H59)</f>
        <v>R / A</v>
      </c>
      <c r="H59" s="55" t="str">
        <f>IF(BDD!K59="","",BDD!K59)</f>
        <v>Gas Gas</v>
      </c>
      <c r="I59" s="103">
        <f>IF(BDD!M59="","",BDD!M59)</f>
        <v>300</v>
      </c>
      <c r="J59" s="104">
        <f>IF(BDD!M59="","",BDD!M59)</f>
        <v>300</v>
      </c>
      <c r="K59" s="104" t="str">
        <f>IF(BDD!N59="","",BDD!N59)</f>
        <v/>
      </c>
      <c r="L59" s="103" t="str">
        <f>IF(BDD!Q59="","",BDD!Q59)</f>
        <v/>
      </c>
      <c r="M59" s="162" t="str">
        <f>IF(BDD!P59="","",BDD!P59)</f>
        <v>SENIOR</v>
      </c>
      <c r="O59" s="85">
        <v>3</v>
      </c>
      <c r="P59" s="86">
        <v>3</v>
      </c>
      <c r="Q59" s="86">
        <v>1</v>
      </c>
      <c r="R59" s="86">
        <v>2</v>
      </c>
      <c r="S59" s="87">
        <v>1</v>
      </c>
      <c r="T59" s="88">
        <f t="shared" ref="T59:T85" si="26">IF(O59="","",(P59)+(Q59*2)+(R59*3)+(S59*5))</f>
        <v>16</v>
      </c>
      <c r="U59" s="11" t="str">
        <f t="shared" ref="U59:U85" si="27">(IF(O59="","",(IF(SUM(O59:S59)=$Q$3,"OK","ER"))))</f>
        <v>OK</v>
      </c>
      <c r="V59" s="85">
        <v>4</v>
      </c>
      <c r="W59" s="86">
        <v>3</v>
      </c>
      <c r="X59" s="86"/>
      <c r="Y59" s="86">
        <v>2</v>
      </c>
      <c r="Z59" s="87">
        <v>1</v>
      </c>
      <c r="AA59" s="88">
        <f t="shared" ref="AA59:AA85" si="28">IF(V59="","",(W59)+(X59*2)+(Y59*3)+(Z59*5))</f>
        <v>14</v>
      </c>
      <c r="AB59" s="11" t="str">
        <f t="shared" ref="AB59:AB85" si="29">(IF(V59="","",(IF(SUM(V59:Z59)=$Q$3,"OK","ER"))))</f>
        <v>OK</v>
      </c>
      <c r="AC59" s="85">
        <v>3</v>
      </c>
      <c r="AD59" s="86">
        <v>3</v>
      </c>
      <c r="AE59" s="86">
        <v>2</v>
      </c>
      <c r="AF59" s="86">
        <v>2</v>
      </c>
      <c r="AG59" s="87"/>
      <c r="AH59" s="88">
        <f t="shared" ref="AH59:AH85" si="30">IF(AC59="","",(AD59)+(AE59*2)+(AF59*3)+(AG59*5))</f>
        <v>13</v>
      </c>
      <c r="AI59" s="11" t="str">
        <f t="shared" ref="AI59:AI85" si="31">(IF(AC59="","",IF(AND(AH59=0,AC59=0)=TRUE,"NUL",(IF(SUM(AC59:AG59)=$Q$3,"OK","ER")))))</f>
        <v>OK</v>
      </c>
      <c r="AJ59" s="138"/>
      <c r="AK59" s="90"/>
      <c r="AL59" s="55">
        <f t="shared" ref="AL59:AL85" si="32">IF(O59="","",IF(OR(E59="S3",E59="S4",E59="S4+")=TRUE,IF(AA59&lt;AH59,+AK59+AA59+T59,+AK59+AH59+T59),+AK59+T59+AA59+AH59))</f>
        <v>43</v>
      </c>
      <c r="AM59" s="55"/>
      <c r="AN59" s="55">
        <f t="shared" ref="AN59:AN85" si="33">IF(OR(E59="S3",E59="S4",E59="S4+")=TRUE,IF(AA59&lt;AH59,+O59+V59,+O59+AC59),+O59+V59+AC59)</f>
        <v>10</v>
      </c>
      <c r="AO59" s="55">
        <f t="shared" ref="AO59:AO85" si="34">+AK59</f>
        <v>0</v>
      </c>
      <c r="AP59" s="55" t="e">
        <f>IF(#REF!="","",IF(#REF!="AB",999,+#REF!))</f>
        <v>#REF!</v>
      </c>
      <c r="AQ59" s="55">
        <f t="shared" ref="AQ59:AQ85" si="35">+IF(AJ59="AB",999,+AL59)</f>
        <v>43</v>
      </c>
      <c r="AR59" s="55">
        <f t="shared" ref="AR59:AR85" si="36">IF(AC59="",2,3)</f>
        <v>3</v>
      </c>
    </row>
    <row r="60" spans="1:44" x14ac:dyDescent="0.25">
      <c r="A60" s="78">
        <f>IF(BDD!B60="","",BDD!B60)</f>
        <v>56</v>
      </c>
      <c r="B60" s="93" t="str">
        <f>IF(BDD!C60="","",BDD!C60)</f>
        <v>COLLANGE</v>
      </c>
      <c r="C60" s="55" t="str">
        <f>IF(BDD!D60="","",BDD!D60)</f>
        <v>Pierre</v>
      </c>
      <c r="D60" s="128" t="str">
        <f>IF(BDD!E60="","",BDD!E60)</f>
        <v>MC EMSS</v>
      </c>
      <c r="E60" s="104" t="str">
        <f>IF(BDD!F60="","",BDD!F60)</f>
        <v>S4+</v>
      </c>
      <c r="F60" s="55" t="str">
        <f>IF(BDD!G60="","",BDD!G60)</f>
        <v>M</v>
      </c>
      <c r="G60" s="54" t="str">
        <f>IF(BDD!H60="","",BDD!H60)</f>
        <v>R / A</v>
      </c>
      <c r="H60" s="55" t="str">
        <f>IF(BDD!K60="","",BDD!K60)</f>
        <v>FANTIC</v>
      </c>
      <c r="I60" s="103">
        <f>IF(BDD!M60="","",BDD!M60)</f>
        <v>240</v>
      </c>
      <c r="J60" s="104">
        <f>IF(BDD!M60="","",BDD!M60)</f>
        <v>240</v>
      </c>
      <c r="K60" s="104" t="str">
        <f>IF(BDD!N60="","",BDD!N60)</f>
        <v/>
      </c>
      <c r="L60" s="103" t="str">
        <f>IF(BDD!Q60="","",BDD!Q60)</f>
        <v>bi</v>
      </c>
      <c r="M60" s="162" t="str">
        <f>IF(BDD!P60="","",BDD!P60)</f>
        <v>SENIOR</v>
      </c>
      <c r="O60" s="85">
        <v>9</v>
      </c>
      <c r="P60" s="86"/>
      <c r="Q60" s="86">
        <v>1</v>
      </c>
      <c r="R60" s="86"/>
      <c r="S60" s="87"/>
      <c r="T60" s="88">
        <f t="shared" si="26"/>
        <v>2</v>
      </c>
      <c r="U60" s="11" t="str">
        <f t="shared" si="27"/>
        <v>OK</v>
      </c>
      <c r="V60" s="85">
        <v>8</v>
      </c>
      <c r="W60" s="86">
        <v>1</v>
      </c>
      <c r="X60" s="86">
        <v>1</v>
      </c>
      <c r="Y60" s="86"/>
      <c r="Z60" s="87"/>
      <c r="AA60" s="88">
        <f t="shared" si="28"/>
        <v>3</v>
      </c>
      <c r="AB60" s="11" t="str">
        <f t="shared" si="29"/>
        <v>OK</v>
      </c>
      <c r="AC60" s="85"/>
      <c r="AD60" s="86"/>
      <c r="AE60" s="86"/>
      <c r="AF60" s="86"/>
      <c r="AG60" s="87"/>
      <c r="AH60" s="88" t="str">
        <f t="shared" si="30"/>
        <v/>
      </c>
      <c r="AI60" s="11" t="str">
        <f t="shared" si="31"/>
        <v/>
      </c>
      <c r="AJ60" s="138"/>
      <c r="AK60" s="90"/>
      <c r="AL60" s="55">
        <f t="shared" si="32"/>
        <v>5</v>
      </c>
      <c r="AM60" s="55"/>
      <c r="AN60" s="55">
        <f t="shared" si="33"/>
        <v>17</v>
      </c>
      <c r="AO60" s="55">
        <f t="shared" si="34"/>
        <v>0</v>
      </c>
      <c r="AP60" s="55" t="e">
        <f>IF(#REF!="","",IF(#REF!="AB",999,+#REF!))</f>
        <v>#REF!</v>
      </c>
      <c r="AQ60" s="55">
        <f t="shared" si="35"/>
        <v>5</v>
      </c>
      <c r="AR60" s="55">
        <f t="shared" si="36"/>
        <v>2</v>
      </c>
    </row>
    <row r="61" spans="1:44" x14ac:dyDescent="0.25">
      <c r="A61" s="78">
        <f>IF(BDD!B61="","",BDD!B61)</f>
        <v>57</v>
      </c>
      <c r="B61" s="93" t="str">
        <f>IF(BDD!C61="","",BDD!C61)</f>
        <v>HAZEBROUCQ</v>
      </c>
      <c r="C61" s="55" t="str">
        <f>IF(BDD!D61="","",BDD!D61)</f>
        <v>Thierry</v>
      </c>
      <c r="D61" s="128" t="str">
        <f>IF(BDD!E61="","",BDD!E61)</f>
        <v>TC de la BURLE</v>
      </c>
      <c r="E61" s="104" t="str">
        <f>IF(BDD!F61="","",BDD!F61)</f>
        <v>S4+</v>
      </c>
      <c r="F61" s="55" t="str">
        <f>IF(BDD!G61="","",BDD!G61)</f>
        <v>M</v>
      </c>
      <c r="G61" s="54" t="str">
        <f>IF(BDD!H61="","",BDD!H61)</f>
        <v>R / A</v>
      </c>
      <c r="H61" s="55" t="str">
        <f>IF(BDD!K61="","",BDD!K61)</f>
        <v>YAMAHA</v>
      </c>
      <c r="I61" s="103">
        <f>IF(BDD!M61="","",BDD!M61)</f>
        <v>175</v>
      </c>
      <c r="J61" s="104">
        <f>IF(BDD!M61="","",BDD!M61)</f>
        <v>175</v>
      </c>
      <c r="K61" s="104" t="str">
        <f>IF(BDD!N61="","",BDD!N61)</f>
        <v/>
      </c>
      <c r="L61" s="103" t="str">
        <f>IF(BDD!Q61="","",BDD!Q61)</f>
        <v>bi</v>
      </c>
      <c r="M61" s="162" t="str">
        <f>IF(BDD!P61="","",BDD!P61)</f>
        <v>SENIOR</v>
      </c>
      <c r="O61" s="85">
        <v>8</v>
      </c>
      <c r="P61" s="86">
        <v>1</v>
      </c>
      <c r="Q61" s="86">
        <v>1</v>
      </c>
      <c r="R61" s="86"/>
      <c r="S61" s="87"/>
      <c r="T61" s="88">
        <f t="shared" si="26"/>
        <v>3</v>
      </c>
      <c r="U61" s="11" t="str">
        <f t="shared" si="27"/>
        <v>OK</v>
      </c>
      <c r="V61" s="85">
        <v>7</v>
      </c>
      <c r="W61" s="86">
        <v>2</v>
      </c>
      <c r="X61" s="86">
        <v>1</v>
      </c>
      <c r="Y61" s="86"/>
      <c r="Z61" s="87"/>
      <c r="AA61" s="88">
        <f t="shared" si="28"/>
        <v>4</v>
      </c>
      <c r="AB61" s="11" t="str">
        <f t="shared" si="29"/>
        <v>OK</v>
      </c>
      <c r="AC61" s="85">
        <v>7</v>
      </c>
      <c r="AD61" s="86">
        <v>2</v>
      </c>
      <c r="AE61" s="86">
        <v>1</v>
      </c>
      <c r="AF61" s="86"/>
      <c r="AG61" s="87"/>
      <c r="AH61" s="88">
        <f t="shared" si="30"/>
        <v>4</v>
      </c>
      <c r="AI61" s="11" t="str">
        <f t="shared" si="31"/>
        <v>OK</v>
      </c>
      <c r="AJ61" s="138"/>
      <c r="AK61" s="90"/>
      <c r="AL61" s="55">
        <f t="shared" si="32"/>
        <v>7</v>
      </c>
      <c r="AM61" s="55"/>
      <c r="AN61" s="55">
        <f t="shared" si="33"/>
        <v>15</v>
      </c>
      <c r="AO61" s="55">
        <f t="shared" si="34"/>
        <v>0</v>
      </c>
      <c r="AP61" s="55" t="e">
        <f>IF(#REF!="","",IF(#REF!="AB",999,+#REF!))</f>
        <v>#REF!</v>
      </c>
      <c r="AQ61" s="55">
        <f t="shared" si="35"/>
        <v>7</v>
      </c>
      <c r="AR61" s="55">
        <f t="shared" si="36"/>
        <v>3</v>
      </c>
    </row>
    <row r="62" spans="1:44" x14ac:dyDescent="0.25">
      <c r="A62" s="78">
        <f>IF(BDD!B62="","",BDD!B62)</f>
        <v>58</v>
      </c>
      <c r="B62" s="93" t="str">
        <f>IF(BDD!C62="","",BDD!C62)</f>
        <v>RICHARD</v>
      </c>
      <c r="C62" s="55" t="str">
        <f>IF(BDD!D62="","",BDD!D62)</f>
        <v>Roman</v>
      </c>
      <c r="D62" s="128" t="str">
        <f>IF(BDD!E62="","",BDD!E62)</f>
        <v>MC des Oliviers Nyons</v>
      </c>
      <c r="E62" s="104" t="str">
        <f>IF(BDD!F62="","",BDD!F62)</f>
        <v>S3</v>
      </c>
      <c r="F62" s="55" t="str">
        <f>IF(BDD!G62="","",BDD!G62)</f>
        <v>M</v>
      </c>
      <c r="G62" s="54" t="str">
        <f>IF(BDD!H62="","",BDD!H62)</f>
        <v>R / A</v>
      </c>
      <c r="H62" s="55" t="str">
        <f>IF(BDD!K62="","",BDD!K62)</f>
        <v>TRS ONE</v>
      </c>
      <c r="I62" s="103">
        <f>IF(BDD!M62="","",BDD!M62)</f>
        <v>300</v>
      </c>
      <c r="J62" s="104">
        <f>IF(BDD!M62="","",BDD!M62)</f>
        <v>300</v>
      </c>
      <c r="K62" s="104" t="str">
        <f>IF(BDD!N62="","",BDD!N62)</f>
        <v/>
      </c>
      <c r="L62" s="103" t="str">
        <f>IF(BDD!Q62="","",BDD!Q62)</f>
        <v/>
      </c>
      <c r="M62" s="162" t="str">
        <f>IF(BDD!P62="","",BDD!P62)</f>
        <v>SENIOR</v>
      </c>
      <c r="O62" s="85">
        <v>8</v>
      </c>
      <c r="P62" s="86"/>
      <c r="Q62" s="86">
        <v>1</v>
      </c>
      <c r="R62" s="86">
        <v>1</v>
      </c>
      <c r="S62" s="87"/>
      <c r="T62" s="88">
        <f t="shared" si="26"/>
        <v>5</v>
      </c>
      <c r="U62" s="11" t="str">
        <f t="shared" si="27"/>
        <v>OK</v>
      </c>
      <c r="V62" s="85">
        <v>6</v>
      </c>
      <c r="W62" s="86">
        <v>2</v>
      </c>
      <c r="X62" s="86">
        <v>1</v>
      </c>
      <c r="Y62" s="86">
        <v>1</v>
      </c>
      <c r="Z62" s="87"/>
      <c r="AA62" s="88">
        <f t="shared" si="28"/>
        <v>7</v>
      </c>
      <c r="AB62" s="11" t="str">
        <f t="shared" si="29"/>
        <v>OK</v>
      </c>
      <c r="AC62" s="85">
        <v>6</v>
      </c>
      <c r="AD62" s="86">
        <v>1</v>
      </c>
      <c r="AE62" s="86"/>
      <c r="AF62" s="86">
        <v>2</v>
      </c>
      <c r="AG62" s="87">
        <v>1</v>
      </c>
      <c r="AH62" s="88">
        <f t="shared" si="30"/>
        <v>12</v>
      </c>
      <c r="AI62" s="11" t="str">
        <f t="shared" si="31"/>
        <v>OK</v>
      </c>
      <c r="AJ62" s="138"/>
      <c r="AK62" s="90"/>
      <c r="AL62" s="55">
        <f t="shared" si="32"/>
        <v>12</v>
      </c>
      <c r="AM62" s="55"/>
      <c r="AN62" s="55">
        <f t="shared" si="33"/>
        <v>14</v>
      </c>
      <c r="AO62" s="55">
        <f t="shared" si="34"/>
        <v>0</v>
      </c>
      <c r="AP62" s="55" t="e">
        <f>IF(#REF!="","",IF(#REF!="AB",999,+#REF!))</f>
        <v>#REF!</v>
      </c>
      <c r="AQ62" s="55">
        <f t="shared" si="35"/>
        <v>12</v>
      </c>
      <c r="AR62" s="55">
        <f t="shared" si="36"/>
        <v>3</v>
      </c>
    </row>
    <row r="63" spans="1:44" x14ac:dyDescent="0.25">
      <c r="A63" s="78">
        <f>IF(BDD!B63="","",BDD!B63)</f>
        <v>59</v>
      </c>
      <c r="B63" s="93" t="str">
        <f>IF(BDD!C63="","",BDD!C63)</f>
        <v>ROYON</v>
      </c>
      <c r="C63" s="55" t="str">
        <f>IF(BDD!D63="","",BDD!D63)</f>
        <v>Yann</v>
      </c>
      <c r="D63" s="128" t="str">
        <f>IF(BDD!E63="","",BDD!E63)</f>
        <v>MC Chateauneuf</v>
      </c>
      <c r="E63" s="104" t="str">
        <f>IF(BDD!F63="","",BDD!F63)</f>
        <v>S3</v>
      </c>
      <c r="F63" s="55" t="str">
        <f>IF(BDD!G63="","",BDD!G63)</f>
        <v>M</v>
      </c>
      <c r="G63" s="54" t="str">
        <f>IF(BDD!H63="","",BDD!H63)</f>
        <v>R / A</v>
      </c>
      <c r="H63" s="55" t="str">
        <f>IF(BDD!K63="","",BDD!K63)</f>
        <v>BETA</v>
      </c>
      <c r="I63" s="103">
        <f>IF(BDD!M63="","",BDD!M63)</f>
        <v>300</v>
      </c>
      <c r="J63" s="104">
        <f>IF(BDD!M63="","",BDD!M63)</f>
        <v>300</v>
      </c>
      <c r="K63" s="104" t="str">
        <f>IF(BDD!N63="","",BDD!N63)</f>
        <v/>
      </c>
      <c r="L63" s="103" t="str">
        <f>IF(BDD!Q63="","",BDD!Q63)</f>
        <v/>
      </c>
      <c r="M63" s="162" t="str">
        <f>IF(BDD!P63="","",BDD!P63)</f>
        <v>SENIOR</v>
      </c>
      <c r="O63" s="85">
        <v>7</v>
      </c>
      <c r="P63" s="86">
        <v>2</v>
      </c>
      <c r="Q63" s="86">
        <v>1</v>
      </c>
      <c r="R63" s="86"/>
      <c r="S63" s="87"/>
      <c r="T63" s="88">
        <f t="shared" si="26"/>
        <v>4</v>
      </c>
      <c r="U63" s="11" t="str">
        <f t="shared" si="27"/>
        <v>OK</v>
      </c>
      <c r="V63" s="85">
        <v>9</v>
      </c>
      <c r="W63" s="86">
        <v>1</v>
      </c>
      <c r="X63" s="86"/>
      <c r="Y63" s="86"/>
      <c r="Z63" s="87"/>
      <c r="AA63" s="88">
        <f t="shared" si="28"/>
        <v>1</v>
      </c>
      <c r="AB63" s="11" t="str">
        <f t="shared" si="29"/>
        <v>OK</v>
      </c>
      <c r="AC63" s="85">
        <v>7</v>
      </c>
      <c r="AD63" s="86">
        <v>2</v>
      </c>
      <c r="AE63" s="86">
        <v>1</v>
      </c>
      <c r="AF63" s="86"/>
      <c r="AG63" s="87"/>
      <c r="AH63" s="88">
        <f t="shared" si="30"/>
        <v>4</v>
      </c>
      <c r="AI63" s="11" t="str">
        <f t="shared" si="31"/>
        <v>OK</v>
      </c>
      <c r="AJ63" s="138"/>
      <c r="AK63" s="90"/>
      <c r="AL63" s="55">
        <f t="shared" si="32"/>
        <v>5</v>
      </c>
      <c r="AM63" s="55"/>
      <c r="AN63" s="55">
        <f t="shared" si="33"/>
        <v>16</v>
      </c>
      <c r="AO63" s="55">
        <f t="shared" si="34"/>
        <v>0</v>
      </c>
      <c r="AP63" s="55" t="e">
        <f>IF(#REF!="","",IF(#REF!="AB",999,+#REF!))</f>
        <v>#REF!</v>
      </c>
      <c r="AQ63" s="55">
        <f t="shared" si="35"/>
        <v>5</v>
      </c>
      <c r="AR63" s="55">
        <f t="shared" si="36"/>
        <v>3</v>
      </c>
    </row>
    <row r="64" spans="1:44" x14ac:dyDescent="0.25">
      <c r="A64" s="78">
        <f>IF(BDD!B64="","",BDD!B64)</f>
        <v>60</v>
      </c>
      <c r="B64" s="93" t="str">
        <f>IF(BDD!C64="","",BDD!C64)</f>
        <v>MEYER</v>
      </c>
      <c r="C64" s="55" t="str">
        <f>IF(BDD!D64="","",BDD!D64)</f>
        <v>Lambert</v>
      </c>
      <c r="D64" s="128" t="str">
        <f>IF(BDD!E64="","",BDD!E64)</f>
        <v>MC Chateauneuf</v>
      </c>
      <c r="E64" s="104" t="str">
        <f>IF(BDD!F64="","",BDD!F64)</f>
        <v>S1</v>
      </c>
      <c r="F64" s="55" t="str">
        <f>IF(BDD!G64="","",BDD!G64)</f>
        <v>M</v>
      </c>
      <c r="G64" s="54" t="str">
        <f>IF(BDD!H64="","",BDD!H64)</f>
        <v>R / A</v>
      </c>
      <c r="H64" s="55" t="str">
        <f>IF(BDD!K64="","",BDD!K64)</f>
        <v>TRS ONE</v>
      </c>
      <c r="I64" s="103">
        <f>IF(BDD!M64="","",BDD!M64)</f>
        <v>300</v>
      </c>
      <c r="J64" s="104">
        <f>IF(BDD!M64="","",BDD!M64)</f>
        <v>300</v>
      </c>
      <c r="K64" s="104" t="str">
        <f>IF(BDD!N64="","",BDD!N64)</f>
        <v/>
      </c>
      <c r="L64" s="103" t="str">
        <f>IF(BDD!Q64="","",BDD!Q64)</f>
        <v/>
      </c>
      <c r="M64" s="162" t="str">
        <f>IF(BDD!P64="","",BDD!P64)</f>
        <v>SENIOR</v>
      </c>
      <c r="O64" s="85">
        <v>6</v>
      </c>
      <c r="P64" s="86">
        <v>2</v>
      </c>
      <c r="Q64" s="86">
        <v>2</v>
      </c>
      <c r="R64" s="86"/>
      <c r="S64" s="87"/>
      <c r="T64" s="88">
        <f t="shared" si="26"/>
        <v>6</v>
      </c>
      <c r="U64" s="11" t="str">
        <f t="shared" si="27"/>
        <v>OK</v>
      </c>
      <c r="V64" s="85">
        <v>4</v>
      </c>
      <c r="W64" s="86">
        <v>2</v>
      </c>
      <c r="X64" s="86">
        <v>1</v>
      </c>
      <c r="Y64" s="86"/>
      <c r="Z64" s="87">
        <v>3</v>
      </c>
      <c r="AA64" s="88">
        <f t="shared" si="28"/>
        <v>19</v>
      </c>
      <c r="AB64" s="11" t="str">
        <f t="shared" si="29"/>
        <v>OK</v>
      </c>
      <c r="AC64" s="85">
        <v>7</v>
      </c>
      <c r="AD64" s="86"/>
      <c r="AE64" s="86">
        <v>1</v>
      </c>
      <c r="AF64" s="86">
        <v>1</v>
      </c>
      <c r="AG64" s="87">
        <v>1</v>
      </c>
      <c r="AH64" s="88">
        <f t="shared" si="30"/>
        <v>10</v>
      </c>
      <c r="AI64" s="11" t="str">
        <f t="shared" si="31"/>
        <v>OK</v>
      </c>
      <c r="AJ64" s="138"/>
      <c r="AK64" s="90"/>
      <c r="AL64" s="55">
        <f t="shared" si="32"/>
        <v>35</v>
      </c>
      <c r="AM64" s="55"/>
      <c r="AN64" s="55">
        <f t="shared" si="33"/>
        <v>17</v>
      </c>
      <c r="AO64" s="55">
        <f t="shared" si="34"/>
        <v>0</v>
      </c>
      <c r="AP64" s="55" t="e">
        <f>IF(#REF!="","",IF(#REF!="AB",999,+#REF!))</f>
        <v>#REF!</v>
      </c>
      <c r="AQ64" s="55">
        <f t="shared" si="35"/>
        <v>35</v>
      </c>
      <c r="AR64" s="55">
        <f t="shared" si="36"/>
        <v>3</v>
      </c>
    </row>
    <row r="65" spans="1:44" x14ac:dyDescent="0.25">
      <c r="A65" s="78">
        <f>IF(BDD!B65="","",BDD!B65)</f>
        <v>61</v>
      </c>
      <c r="B65" s="93" t="str">
        <f>IF(BDD!C65="","",BDD!C65)</f>
        <v>SALIQUE</v>
      </c>
      <c r="C65" s="55" t="str">
        <f>IF(BDD!D65="","",BDD!D65)</f>
        <v>François</v>
      </c>
      <c r="D65" s="128" t="str">
        <f>IF(BDD!E65="","",BDD!E65)</f>
        <v>TC de la BURLE</v>
      </c>
      <c r="E65" s="104" t="str">
        <f>IF(BDD!F65="","",BDD!F65)</f>
        <v>S4</v>
      </c>
      <c r="F65" s="55" t="str">
        <f>IF(BDD!G65="","",BDD!G65)</f>
        <v>M</v>
      </c>
      <c r="G65" s="54" t="str">
        <f>IF(BDD!H65="","",BDD!H65)</f>
        <v>R / A</v>
      </c>
      <c r="H65" s="55" t="str">
        <f>IF(BDD!K65="","",BDD!K65)</f>
        <v>Gas Gas</v>
      </c>
      <c r="I65" s="103">
        <f>IF(BDD!M65="","",BDD!M65)</f>
        <v>250</v>
      </c>
      <c r="J65" s="104">
        <f>IF(BDD!M65="","",BDD!M65)</f>
        <v>250</v>
      </c>
      <c r="K65" s="104" t="str">
        <f>IF(BDD!N65="","",BDD!N65)</f>
        <v/>
      </c>
      <c r="L65" s="103" t="str">
        <f>IF(BDD!Q65="","",BDD!Q65)</f>
        <v/>
      </c>
      <c r="M65" s="162" t="str">
        <f>IF(BDD!P65="","",BDD!P65)</f>
        <v>SENIOR</v>
      </c>
      <c r="O65" s="85">
        <v>4</v>
      </c>
      <c r="P65" s="86">
        <v>2</v>
      </c>
      <c r="Q65" s="86">
        <v>2</v>
      </c>
      <c r="R65" s="86">
        <v>2</v>
      </c>
      <c r="S65" s="87"/>
      <c r="T65" s="88">
        <f t="shared" si="26"/>
        <v>12</v>
      </c>
      <c r="U65" s="11" t="str">
        <f t="shared" si="27"/>
        <v>OK</v>
      </c>
      <c r="V65" s="85">
        <v>5</v>
      </c>
      <c r="W65" s="86">
        <v>1</v>
      </c>
      <c r="X65" s="86">
        <v>3</v>
      </c>
      <c r="Y65" s="86">
        <v>1</v>
      </c>
      <c r="Z65" s="87"/>
      <c r="AA65" s="88">
        <f t="shared" si="28"/>
        <v>10</v>
      </c>
      <c r="AB65" s="11" t="str">
        <f t="shared" si="29"/>
        <v>OK</v>
      </c>
      <c r="AC65" s="85"/>
      <c r="AD65" s="86"/>
      <c r="AE65" s="86"/>
      <c r="AF65" s="86"/>
      <c r="AG65" s="87"/>
      <c r="AH65" s="88" t="str">
        <f t="shared" si="30"/>
        <v/>
      </c>
      <c r="AI65" s="11" t="str">
        <f t="shared" si="31"/>
        <v/>
      </c>
      <c r="AJ65" s="138"/>
      <c r="AK65" s="90"/>
      <c r="AL65" s="55">
        <f t="shared" si="32"/>
        <v>22</v>
      </c>
      <c r="AM65" s="55"/>
      <c r="AN65" s="55">
        <f t="shared" si="33"/>
        <v>9</v>
      </c>
      <c r="AO65" s="55">
        <f t="shared" si="34"/>
        <v>0</v>
      </c>
      <c r="AP65" s="55" t="e">
        <f>IF(#REF!="","",IF(#REF!="AB",999,+#REF!))</f>
        <v>#REF!</v>
      </c>
      <c r="AQ65" s="55">
        <f t="shared" si="35"/>
        <v>22</v>
      </c>
      <c r="AR65" s="55">
        <f t="shared" si="36"/>
        <v>2</v>
      </c>
    </row>
    <row r="66" spans="1:44" x14ac:dyDescent="0.25">
      <c r="A66" s="78">
        <f>IF(BDD!B66="","",BDD!B66)</f>
        <v>62</v>
      </c>
      <c r="B66" s="93" t="str">
        <f>IF(BDD!C66="","",BDD!C66)</f>
        <v>LEBRAT</v>
      </c>
      <c r="C66" s="55" t="str">
        <f>IF(BDD!D66="","",BDD!D66)</f>
        <v>Thierry</v>
      </c>
      <c r="D66" s="128" t="str">
        <f>IF(BDD!E66="","",BDD!E66)</f>
        <v>TC de la BURLE</v>
      </c>
      <c r="E66" s="104" t="str">
        <f>IF(BDD!F66="","",BDD!F66)</f>
        <v>S4+</v>
      </c>
      <c r="F66" s="55" t="str">
        <f>IF(BDD!G66="","",BDD!G66)</f>
        <v>M</v>
      </c>
      <c r="G66" s="54" t="str">
        <f>IF(BDD!H66="","",BDD!H66)</f>
        <v>R / A</v>
      </c>
      <c r="H66" s="55" t="str">
        <f>IF(BDD!K66="","",BDD!K66)</f>
        <v>YAMAHA</v>
      </c>
      <c r="I66" s="103">
        <f>IF(BDD!M66="","",BDD!M66)</f>
        <v>175</v>
      </c>
      <c r="J66" s="104">
        <f>IF(BDD!M66="","",BDD!M66)</f>
        <v>175</v>
      </c>
      <c r="K66" s="104" t="str">
        <f>IF(BDD!N66="","",BDD!N66)</f>
        <v/>
      </c>
      <c r="L66" s="103" t="str">
        <f>IF(BDD!Q66="","",BDD!Q66)</f>
        <v/>
      </c>
      <c r="M66" s="162" t="str">
        <f>IF(BDD!P66="","",BDD!P66)</f>
        <v>SENIOR</v>
      </c>
      <c r="O66" s="85">
        <v>8</v>
      </c>
      <c r="P66" s="86">
        <v>2</v>
      </c>
      <c r="Q66" s="86"/>
      <c r="R66" s="86"/>
      <c r="S66" s="87"/>
      <c r="T66" s="88">
        <f t="shared" si="26"/>
        <v>2</v>
      </c>
      <c r="U66" s="11" t="str">
        <f t="shared" si="27"/>
        <v>OK</v>
      </c>
      <c r="V66" s="85">
        <v>8</v>
      </c>
      <c r="W66" s="86">
        <v>1</v>
      </c>
      <c r="X66" s="86">
        <v>1</v>
      </c>
      <c r="Y66" s="86"/>
      <c r="Z66" s="87"/>
      <c r="AA66" s="88">
        <f t="shared" si="28"/>
        <v>3</v>
      </c>
      <c r="AB66" s="11" t="str">
        <f t="shared" si="29"/>
        <v>OK</v>
      </c>
      <c r="AC66" s="85">
        <v>10</v>
      </c>
      <c r="AD66" s="86"/>
      <c r="AE66" s="86"/>
      <c r="AF66" s="86"/>
      <c r="AG66" s="87"/>
      <c r="AH66" s="88">
        <f t="shared" si="30"/>
        <v>0</v>
      </c>
      <c r="AI66" s="11" t="str">
        <f t="shared" si="31"/>
        <v>OK</v>
      </c>
      <c r="AJ66" s="138"/>
      <c r="AK66" s="90"/>
      <c r="AL66" s="55">
        <f t="shared" si="32"/>
        <v>2</v>
      </c>
      <c r="AM66" s="55"/>
      <c r="AN66" s="55">
        <f t="shared" si="33"/>
        <v>18</v>
      </c>
      <c r="AO66" s="55">
        <f t="shared" si="34"/>
        <v>0</v>
      </c>
      <c r="AP66" s="55" t="e">
        <f>IF(#REF!="","",IF(#REF!="AB",999,+#REF!))</f>
        <v>#REF!</v>
      </c>
      <c r="AQ66" s="55">
        <f t="shared" si="35"/>
        <v>2</v>
      </c>
      <c r="AR66" s="55">
        <f t="shared" si="36"/>
        <v>3</v>
      </c>
    </row>
    <row r="67" spans="1:44" x14ac:dyDescent="0.25">
      <c r="A67" s="78">
        <f>IF(BDD!B67="","",BDD!B67)</f>
        <v>63</v>
      </c>
      <c r="B67" s="93" t="str">
        <f>IF(BDD!C67="","",BDD!C67)</f>
        <v>PABIOU</v>
      </c>
      <c r="C67" s="55" t="str">
        <f>IF(BDD!D67="","",BDD!D67)</f>
        <v>Nathan</v>
      </c>
      <c r="D67" s="128" t="str">
        <f>IF(BDD!E67="","",BDD!E67)</f>
        <v>MC Chateauneuf</v>
      </c>
      <c r="E67" s="104" t="str">
        <f>IF(BDD!F67="","",BDD!F67)</f>
        <v>S2</v>
      </c>
      <c r="F67" s="55" t="str">
        <f>IF(BDD!G67="","",BDD!G67)</f>
        <v>M</v>
      </c>
      <c r="G67" s="54" t="str">
        <f>IF(BDD!H67="","",BDD!H67)</f>
        <v>R / A</v>
      </c>
      <c r="H67" s="55" t="str">
        <f>IF(BDD!K67="","",BDD!K67)</f>
        <v>BETA</v>
      </c>
      <c r="I67" s="103">
        <f>IF(BDD!M67="","",BDD!M67)</f>
        <v>125</v>
      </c>
      <c r="J67" s="104">
        <f>IF(BDD!M67="","",BDD!M67)</f>
        <v>125</v>
      </c>
      <c r="K67" s="104" t="str">
        <f>IF(BDD!N67="","",BDD!N67)</f>
        <v/>
      </c>
      <c r="L67" s="103" t="str">
        <f>IF(BDD!Q67="","",BDD!Q67)</f>
        <v/>
      </c>
      <c r="M67" s="162" t="str">
        <f>IF(BDD!P67="","",BDD!P67)</f>
        <v>CADET</v>
      </c>
      <c r="O67" s="85">
        <v>4</v>
      </c>
      <c r="P67" s="86">
        <v>3</v>
      </c>
      <c r="Q67" s="86">
        <v>1</v>
      </c>
      <c r="R67" s="86">
        <v>1</v>
      </c>
      <c r="S67" s="87">
        <v>1</v>
      </c>
      <c r="T67" s="88">
        <f t="shared" si="26"/>
        <v>13</v>
      </c>
      <c r="U67" s="11" t="str">
        <f t="shared" si="27"/>
        <v>OK</v>
      </c>
      <c r="V67" s="85">
        <v>4</v>
      </c>
      <c r="W67" s="86"/>
      <c r="X67" s="86">
        <v>1</v>
      </c>
      <c r="Y67" s="86">
        <v>3</v>
      </c>
      <c r="Z67" s="87">
        <v>2</v>
      </c>
      <c r="AA67" s="88">
        <f t="shared" si="28"/>
        <v>21</v>
      </c>
      <c r="AB67" s="11" t="str">
        <f t="shared" si="29"/>
        <v>OK</v>
      </c>
      <c r="AC67" s="85">
        <v>1</v>
      </c>
      <c r="AD67" s="86">
        <v>4</v>
      </c>
      <c r="AE67" s="86">
        <v>1</v>
      </c>
      <c r="AF67" s="86">
        <v>2</v>
      </c>
      <c r="AG67" s="87">
        <v>2</v>
      </c>
      <c r="AH67" s="88">
        <f t="shared" si="30"/>
        <v>22</v>
      </c>
      <c r="AI67" s="11" t="str">
        <f t="shared" si="31"/>
        <v>OK</v>
      </c>
      <c r="AJ67" s="138"/>
      <c r="AK67" s="90"/>
      <c r="AL67" s="55">
        <f t="shared" si="32"/>
        <v>56</v>
      </c>
      <c r="AM67" s="55"/>
      <c r="AN67" s="55">
        <f t="shared" si="33"/>
        <v>9</v>
      </c>
      <c r="AO67" s="55">
        <f t="shared" si="34"/>
        <v>0</v>
      </c>
      <c r="AP67" s="55" t="e">
        <f>IF(#REF!="","",IF(#REF!="AB",999,+#REF!))</f>
        <v>#REF!</v>
      </c>
      <c r="AQ67" s="55">
        <f t="shared" si="35"/>
        <v>56</v>
      </c>
      <c r="AR67" s="55">
        <f t="shared" si="36"/>
        <v>3</v>
      </c>
    </row>
    <row r="68" spans="1:44" x14ac:dyDescent="0.25">
      <c r="A68" s="78">
        <f>IF(BDD!B68="","",BDD!B68)</f>
        <v>64</v>
      </c>
      <c r="B68" s="93" t="str">
        <f>IF(BDD!C68="","",BDD!C68)</f>
        <v>DURAND</v>
      </c>
      <c r="C68" s="55" t="str">
        <f>IF(BDD!D68="","",BDD!D68)</f>
        <v>Gaspard</v>
      </c>
      <c r="D68" s="128" t="str">
        <f>IF(BDD!E68="","",BDD!E68)</f>
        <v>MC Barges</v>
      </c>
      <c r="E68" s="104" t="str">
        <f>IF(BDD!F68="","",BDD!F68)</f>
        <v>S3+</v>
      </c>
      <c r="F68" s="55" t="str">
        <f>IF(BDD!G68="","",BDD!G68)</f>
        <v>M</v>
      </c>
      <c r="G68" s="54" t="str">
        <f>IF(BDD!H68="","",BDD!H68)</f>
        <v>Auvergne</v>
      </c>
      <c r="H68" s="55" t="str">
        <f>IF(BDD!K68="","",BDD!K68)</f>
        <v>BETA</v>
      </c>
      <c r="I68" s="103">
        <f>IF(BDD!M68="","",BDD!M68)</f>
        <v>80</v>
      </c>
      <c r="J68" s="104">
        <f>IF(BDD!M68="","",BDD!M68)</f>
        <v>80</v>
      </c>
      <c r="K68" s="104" t="str">
        <f>IF(BDD!N68="","",BDD!N68)</f>
        <v/>
      </c>
      <c r="L68" s="103" t="str">
        <f>IF(BDD!Q68="","",BDD!Q68)</f>
        <v/>
      </c>
      <c r="M68" s="162" t="str">
        <f>IF(BDD!P68="","",BDD!P68)</f>
        <v>CADET</v>
      </c>
      <c r="O68" s="85">
        <v>4</v>
      </c>
      <c r="P68" s="86">
        <v>1</v>
      </c>
      <c r="Q68" s="86">
        <v>1</v>
      </c>
      <c r="R68" s="86">
        <v>1</v>
      </c>
      <c r="S68" s="87">
        <v>3</v>
      </c>
      <c r="T68" s="88">
        <f t="shared" si="26"/>
        <v>21</v>
      </c>
      <c r="U68" s="11" t="str">
        <f t="shared" si="27"/>
        <v>OK</v>
      </c>
      <c r="V68" s="85">
        <v>6</v>
      </c>
      <c r="W68" s="86"/>
      <c r="X68" s="86">
        <v>1</v>
      </c>
      <c r="Y68" s="86"/>
      <c r="Z68" s="87">
        <v>3</v>
      </c>
      <c r="AA68" s="88">
        <f t="shared" si="28"/>
        <v>17</v>
      </c>
      <c r="AB68" s="11" t="str">
        <f t="shared" si="29"/>
        <v>OK</v>
      </c>
      <c r="AC68" s="85">
        <v>5</v>
      </c>
      <c r="AD68" s="86"/>
      <c r="AE68" s="86">
        <v>2</v>
      </c>
      <c r="AF68" s="86">
        <v>2</v>
      </c>
      <c r="AG68" s="87">
        <v>1</v>
      </c>
      <c r="AH68" s="88">
        <f t="shared" si="30"/>
        <v>15</v>
      </c>
      <c r="AI68" s="11" t="str">
        <f t="shared" si="31"/>
        <v>OK</v>
      </c>
      <c r="AJ68" s="138"/>
      <c r="AK68" s="90"/>
      <c r="AL68" s="55">
        <f t="shared" si="32"/>
        <v>53</v>
      </c>
      <c r="AM68" s="55"/>
      <c r="AN68" s="55">
        <f t="shared" si="33"/>
        <v>15</v>
      </c>
      <c r="AO68" s="55">
        <f t="shared" si="34"/>
        <v>0</v>
      </c>
      <c r="AP68" s="55" t="e">
        <f>IF(#REF!="","",IF(#REF!="AB",999,+#REF!))</f>
        <v>#REF!</v>
      </c>
      <c r="AQ68" s="55">
        <f t="shared" si="35"/>
        <v>53</v>
      </c>
      <c r="AR68" s="55">
        <f t="shared" si="36"/>
        <v>3</v>
      </c>
    </row>
    <row r="69" spans="1:44" x14ac:dyDescent="0.25">
      <c r="A69" s="78">
        <f>IF(BDD!B69="","",BDD!B69)</f>
        <v>65</v>
      </c>
      <c r="B69" s="93" t="str">
        <f>IF(BDD!C69="","",BDD!C69)</f>
        <v>SERVONNET</v>
      </c>
      <c r="C69" s="55" t="str">
        <f>IF(BDD!D69="","",BDD!D69)</f>
        <v>Denis</v>
      </c>
      <c r="D69" s="128" t="str">
        <f>IF(BDD!E69="","",BDD!E69)</f>
        <v>RTF 26</v>
      </c>
      <c r="E69" s="104" t="str">
        <f>IF(BDD!F69="","",BDD!F69)</f>
        <v>S3</v>
      </c>
      <c r="F69" s="55" t="str">
        <f>IF(BDD!G69="","",BDD!G69)</f>
        <v>M</v>
      </c>
      <c r="G69" s="54" t="str">
        <f>IF(BDD!H69="","",BDD!H69)</f>
        <v>R / A</v>
      </c>
      <c r="H69" s="55" t="str">
        <f>IF(BDD!K69="","",BDD!K69)</f>
        <v>Gas Gas</v>
      </c>
      <c r="I69" s="103">
        <f>IF(BDD!M69="","",BDD!M69)</f>
        <v>300</v>
      </c>
      <c r="J69" s="104">
        <f>IF(BDD!M69="","",BDD!M69)</f>
        <v>300</v>
      </c>
      <c r="K69" s="104" t="str">
        <f>IF(BDD!N69="","",BDD!N69)</f>
        <v/>
      </c>
      <c r="L69" s="103" t="str">
        <f>IF(BDD!Q69="","",BDD!Q69)</f>
        <v/>
      </c>
      <c r="M69" s="162" t="str">
        <f>IF(BDD!P69="","",BDD!P69)</f>
        <v>SENIOR</v>
      </c>
      <c r="O69" s="85">
        <v>9</v>
      </c>
      <c r="P69" s="86">
        <v>1</v>
      </c>
      <c r="Q69" s="86"/>
      <c r="R69" s="86"/>
      <c r="S69" s="87"/>
      <c r="T69" s="88">
        <f t="shared" si="26"/>
        <v>1</v>
      </c>
      <c r="U69" s="11" t="str">
        <f t="shared" si="27"/>
        <v>OK</v>
      </c>
      <c r="V69" s="85">
        <v>7</v>
      </c>
      <c r="W69" s="86">
        <v>1</v>
      </c>
      <c r="X69" s="86">
        <v>1</v>
      </c>
      <c r="Y69" s="86">
        <v>1</v>
      </c>
      <c r="Z69" s="87"/>
      <c r="AA69" s="88">
        <f t="shared" si="28"/>
        <v>6</v>
      </c>
      <c r="AB69" s="11" t="str">
        <f t="shared" si="29"/>
        <v>OK</v>
      </c>
      <c r="AC69" s="85">
        <v>8</v>
      </c>
      <c r="AD69" s="86">
        <v>2</v>
      </c>
      <c r="AE69" s="86"/>
      <c r="AF69" s="86"/>
      <c r="AG69" s="87"/>
      <c r="AH69" s="88">
        <f t="shared" si="30"/>
        <v>2</v>
      </c>
      <c r="AI69" s="11" t="str">
        <f t="shared" si="31"/>
        <v>OK</v>
      </c>
      <c r="AJ69" s="138"/>
      <c r="AK69" s="90"/>
      <c r="AL69" s="55">
        <f t="shared" si="32"/>
        <v>3</v>
      </c>
      <c r="AM69" s="55"/>
      <c r="AN69" s="55">
        <f t="shared" si="33"/>
        <v>17</v>
      </c>
      <c r="AO69" s="55">
        <f t="shared" si="34"/>
        <v>0</v>
      </c>
      <c r="AP69" s="55" t="e">
        <f>IF(#REF!="","",IF(#REF!="AB",999,+#REF!))</f>
        <v>#REF!</v>
      </c>
      <c r="AQ69" s="55">
        <f t="shared" si="35"/>
        <v>3</v>
      </c>
      <c r="AR69" s="55">
        <f t="shared" si="36"/>
        <v>3</v>
      </c>
    </row>
    <row r="70" spans="1:44" x14ac:dyDescent="0.25">
      <c r="A70" s="78">
        <f>IF(BDD!B70="","",BDD!B70)</f>
        <v>66</v>
      </c>
      <c r="B70" s="93" t="str">
        <f>IF(BDD!C70="","",BDD!C70)</f>
        <v>BRECHARD</v>
      </c>
      <c r="C70" s="55" t="str">
        <f>IF(BDD!D70="","",BDD!D70)</f>
        <v>Jacques</v>
      </c>
      <c r="D70" s="128" t="str">
        <f>IF(BDD!E70="","",BDD!E70)</f>
        <v>TC CHATEAUNEUF</v>
      </c>
      <c r="E70" s="104" t="str">
        <f>IF(BDD!F70="","",BDD!F70)</f>
        <v>S3+</v>
      </c>
      <c r="F70" s="55" t="str">
        <f>IF(BDD!G70="","",BDD!G70)</f>
        <v>M</v>
      </c>
      <c r="G70" s="54" t="str">
        <f>IF(BDD!H70="","",BDD!H70)</f>
        <v>R / A</v>
      </c>
      <c r="H70" s="55" t="str">
        <f>IF(BDD!K70="","",BDD!K70)</f>
        <v>Gas Gas</v>
      </c>
      <c r="I70" s="103">
        <f>IF(BDD!M70="","",BDD!M70)</f>
        <v>250</v>
      </c>
      <c r="J70" s="104">
        <f>IF(BDD!M70="","",BDD!M70)</f>
        <v>250</v>
      </c>
      <c r="K70" s="104" t="str">
        <f>IF(BDD!N70="","",BDD!N70)</f>
        <v/>
      </c>
      <c r="L70" s="103" t="str">
        <f>IF(BDD!Q70="","",BDD!Q70)</f>
        <v/>
      </c>
      <c r="M70" s="162" t="str">
        <f>IF(BDD!P70="","",BDD!P70)</f>
        <v>SENIOR</v>
      </c>
      <c r="O70" s="85">
        <v>7</v>
      </c>
      <c r="P70" s="86">
        <v>2</v>
      </c>
      <c r="Q70" s="86">
        <v>1</v>
      </c>
      <c r="R70" s="86"/>
      <c r="S70" s="87"/>
      <c r="T70" s="88">
        <f t="shared" si="26"/>
        <v>4</v>
      </c>
      <c r="U70" s="11" t="str">
        <f t="shared" si="27"/>
        <v>OK</v>
      </c>
      <c r="V70" s="85">
        <v>6</v>
      </c>
      <c r="W70" s="86">
        <v>1</v>
      </c>
      <c r="X70" s="86">
        <v>1</v>
      </c>
      <c r="Y70" s="86"/>
      <c r="Z70" s="87">
        <v>2</v>
      </c>
      <c r="AA70" s="88">
        <f t="shared" si="28"/>
        <v>13</v>
      </c>
      <c r="AB70" s="11" t="str">
        <f t="shared" si="29"/>
        <v>OK</v>
      </c>
      <c r="AC70" s="85">
        <v>8</v>
      </c>
      <c r="AD70" s="86">
        <v>1</v>
      </c>
      <c r="AE70" s="86"/>
      <c r="AF70" s="86">
        <v>1</v>
      </c>
      <c r="AG70" s="87"/>
      <c r="AH70" s="88">
        <f t="shared" si="30"/>
        <v>4</v>
      </c>
      <c r="AI70" s="11" t="str">
        <f t="shared" si="31"/>
        <v>OK</v>
      </c>
      <c r="AJ70" s="138"/>
      <c r="AK70" s="90"/>
      <c r="AL70" s="55">
        <f t="shared" si="32"/>
        <v>21</v>
      </c>
      <c r="AM70" s="55"/>
      <c r="AN70" s="55">
        <f t="shared" si="33"/>
        <v>21</v>
      </c>
      <c r="AO70" s="55">
        <f t="shared" si="34"/>
        <v>0</v>
      </c>
      <c r="AP70" s="55" t="e">
        <f>IF(#REF!="","",IF(#REF!="AB",999,+#REF!))</f>
        <v>#REF!</v>
      </c>
      <c r="AQ70" s="55">
        <f t="shared" si="35"/>
        <v>21</v>
      </c>
      <c r="AR70" s="55">
        <f t="shared" si="36"/>
        <v>3</v>
      </c>
    </row>
    <row r="71" spans="1:44" x14ac:dyDescent="0.25">
      <c r="A71" s="78">
        <f>IF(BDD!B71="","",BDD!B71)</f>
        <v>67</v>
      </c>
      <c r="B71" s="93" t="str">
        <f>IF(BDD!C71="","",BDD!C71)</f>
        <v>GEORGY</v>
      </c>
      <c r="C71" s="55" t="str">
        <f>IF(BDD!D71="","",BDD!D71)</f>
        <v>Marc</v>
      </c>
      <c r="D71" s="128" t="str">
        <f>IF(BDD!E71="","",BDD!E71)</f>
        <v>RTF 38 Trial</v>
      </c>
      <c r="E71" s="104" t="str">
        <f>IF(BDD!F71="","",BDD!F71)</f>
        <v>S3</v>
      </c>
      <c r="F71" s="55" t="str">
        <f>IF(BDD!G71="","",BDD!G71)</f>
        <v>M</v>
      </c>
      <c r="G71" s="54" t="str">
        <f>IF(BDD!H71="","",BDD!H71)</f>
        <v>R / A</v>
      </c>
      <c r="H71" s="55" t="str">
        <f>IF(BDD!K71="","",BDD!K71)</f>
        <v>Montesa</v>
      </c>
      <c r="I71" s="103">
        <f>IF(BDD!M71="","",BDD!M71)</f>
        <v>260</v>
      </c>
      <c r="J71" s="104">
        <f>IF(BDD!M71="","",BDD!M71)</f>
        <v>260</v>
      </c>
      <c r="K71" s="104" t="str">
        <f>IF(BDD!N71="","",BDD!N71)</f>
        <v/>
      </c>
      <c r="L71" s="103" t="str">
        <f>IF(BDD!Q71="","",BDD!Q71)</f>
        <v/>
      </c>
      <c r="M71" s="162" t="str">
        <f>IF(BDD!P71="","",BDD!P71)</f>
        <v>SENIOR</v>
      </c>
      <c r="O71" s="85">
        <v>5</v>
      </c>
      <c r="P71" s="86">
        <v>2</v>
      </c>
      <c r="Q71" s="86">
        <v>1</v>
      </c>
      <c r="R71" s="86">
        <v>1</v>
      </c>
      <c r="S71" s="87">
        <v>1</v>
      </c>
      <c r="T71" s="88">
        <f t="shared" si="26"/>
        <v>12</v>
      </c>
      <c r="U71" s="11" t="str">
        <f t="shared" si="27"/>
        <v>OK</v>
      </c>
      <c r="V71" s="85">
        <v>4</v>
      </c>
      <c r="W71" s="86">
        <v>2</v>
      </c>
      <c r="X71" s="86">
        <v>3</v>
      </c>
      <c r="Y71" s="86">
        <v>1</v>
      </c>
      <c r="Z71" s="87"/>
      <c r="AA71" s="88">
        <f t="shared" si="28"/>
        <v>11</v>
      </c>
      <c r="AB71" s="11" t="str">
        <f t="shared" si="29"/>
        <v>OK</v>
      </c>
      <c r="AC71" s="85">
        <v>5</v>
      </c>
      <c r="AD71" s="86">
        <v>2</v>
      </c>
      <c r="AE71" s="86">
        <v>2</v>
      </c>
      <c r="AF71" s="86">
        <v>1</v>
      </c>
      <c r="AG71" s="87"/>
      <c r="AH71" s="88">
        <f t="shared" si="30"/>
        <v>9</v>
      </c>
      <c r="AI71" s="11" t="str">
        <f t="shared" si="31"/>
        <v>OK</v>
      </c>
      <c r="AJ71" s="138"/>
      <c r="AK71" s="90"/>
      <c r="AL71" s="55">
        <f t="shared" si="32"/>
        <v>21</v>
      </c>
      <c r="AM71" s="55"/>
      <c r="AN71" s="55">
        <f t="shared" si="33"/>
        <v>10</v>
      </c>
      <c r="AO71" s="55">
        <f t="shared" si="34"/>
        <v>0</v>
      </c>
      <c r="AP71" s="55" t="e">
        <f>IF(#REF!="","",IF(#REF!="AB",999,+#REF!))</f>
        <v>#REF!</v>
      </c>
      <c r="AQ71" s="55">
        <f t="shared" si="35"/>
        <v>21</v>
      </c>
      <c r="AR71" s="55">
        <f t="shared" si="36"/>
        <v>3</v>
      </c>
    </row>
    <row r="72" spans="1:44" x14ac:dyDescent="0.25">
      <c r="A72" s="78">
        <f>IF(BDD!B72="","",BDD!B72)</f>
        <v>68</v>
      </c>
      <c r="B72" s="93" t="str">
        <f>IF(BDD!C72="","",BDD!C72)</f>
        <v>CIOCCOLINI</v>
      </c>
      <c r="C72" s="55" t="str">
        <f>IF(BDD!D72="","",BDD!D72)</f>
        <v>Raphaël</v>
      </c>
      <c r="D72" s="128" t="str">
        <f>IF(BDD!E72="","",BDD!E72)</f>
        <v>TC Jonase</v>
      </c>
      <c r="E72" s="104" t="str">
        <f>IF(BDD!F72="","",BDD!F72)</f>
        <v>S3</v>
      </c>
      <c r="F72" s="55" t="str">
        <f>IF(BDD!G72="","",BDD!G72)</f>
        <v>M</v>
      </c>
      <c r="G72" s="54" t="str">
        <f>IF(BDD!H72="","",BDD!H72)</f>
        <v>R / A</v>
      </c>
      <c r="H72" s="55" t="str">
        <f>IF(BDD!K72="","",BDD!K72)</f>
        <v>Gas Gas</v>
      </c>
      <c r="I72" s="103">
        <f>IF(BDD!M72="","",BDD!M72)</f>
        <v>250</v>
      </c>
      <c r="J72" s="104">
        <f>IF(BDD!M72="","",BDD!M72)</f>
        <v>250</v>
      </c>
      <c r="K72" s="104" t="str">
        <f>IF(BDD!N72="","",BDD!N72)</f>
        <v/>
      </c>
      <c r="L72" s="103" t="str">
        <f>IF(BDD!Q72="","",BDD!Q72)</f>
        <v/>
      </c>
      <c r="M72" s="162" t="str">
        <f>IF(BDD!P72="","",BDD!P72)</f>
        <v>SENIOR</v>
      </c>
      <c r="O72" s="85">
        <v>6</v>
      </c>
      <c r="P72" s="86">
        <v>1</v>
      </c>
      <c r="Q72" s="86">
        <v>1</v>
      </c>
      <c r="R72" s="86">
        <v>2</v>
      </c>
      <c r="S72" s="87"/>
      <c r="T72" s="88">
        <f t="shared" si="26"/>
        <v>9</v>
      </c>
      <c r="U72" s="11" t="str">
        <f t="shared" si="27"/>
        <v>OK</v>
      </c>
      <c r="V72" s="85">
        <v>1</v>
      </c>
      <c r="W72" s="86">
        <v>5</v>
      </c>
      <c r="X72" s="86">
        <v>1</v>
      </c>
      <c r="Y72" s="86">
        <v>1</v>
      </c>
      <c r="Z72" s="87">
        <v>2</v>
      </c>
      <c r="AA72" s="88">
        <f t="shared" si="28"/>
        <v>20</v>
      </c>
      <c r="AB72" s="11" t="str">
        <f t="shared" si="29"/>
        <v>OK</v>
      </c>
      <c r="AC72" s="85">
        <v>6</v>
      </c>
      <c r="AD72" s="86">
        <v>2</v>
      </c>
      <c r="AE72" s="86"/>
      <c r="AF72" s="86">
        <v>2</v>
      </c>
      <c r="AG72" s="87"/>
      <c r="AH72" s="88">
        <f t="shared" si="30"/>
        <v>8</v>
      </c>
      <c r="AI72" s="11" t="str">
        <f t="shared" si="31"/>
        <v>OK</v>
      </c>
      <c r="AJ72" s="138"/>
      <c r="AK72" s="90"/>
      <c r="AL72" s="55">
        <f t="shared" si="32"/>
        <v>17</v>
      </c>
      <c r="AM72" s="55"/>
      <c r="AN72" s="55">
        <f t="shared" si="33"/>
        <v>12</v>
      </c>
      <c r="AO72" s="55">
        <f t="shared" si="34"/>
        <v>0</v>
      </c>
      <c r="AP72" s="55" t="e">
        <f>IF(#REF!="","",IF(#REF!="AB",999,+#REF!))</f>
        <v>#REF!</v>
      </c>
      <c r="AQ72" s="55">
        <f t="shared" si="35"/>
        <v>17</v>
      </c>
      <c r="AR72" s="55">
        <f t="shared" si="36"/>
        <v>3</v>
      </c>
    </row>
    <row r="73" spans="1:44" x14ac:dyDescent="0.25">
      <c r="A73" s="78">
        <f>IF(BDD!B73="","",BDD!B73)</f>
        <v>69</v>
      </c>
      <c r="B73" s="93" t="str">
        <f>IF(BDD!C73="","",BDD!C73)</f>
        <v>DE TUONI</v>
      </c>
      <c r="C73" s="55" t="str">
        <f>IF(BDD!D73="","",BDD!D73)</f>
        <v>Pierre</v>
      </c>
      <c r="D73" s="128" t="str">
        <f>IF(BDD!E73="","",BDD!E73)</f>
        <v>Fireball</v>
      </c>
      <c r="E73" s="104" t="str">
        <f>IF(BDD!F73="","",BDD!F73)</f>
        <v>S3</v>
      </c>
      <c r="F73" s="55" t="str">
        <f>IF(BDD!G73="","",BDD!G73)</f>
        <v>M</v>
      </c>
      <c r="G73" s="54" t="str">
        <f>IF(BDD!H73="","",BDD!H73)</f>
        <v>R / A</v>
      </c>
      <c r="H73" s="55" t="str">
        <f>IF(BDD!K73="","",BDD!K73)</f>
        <v>Gas Gas</v>
      </c>
      <c r="I73" s="103">
        <f>IF(BDD!M73="","",BDD!M73)</f>
        <v>250</v>
      </c>
      <c r="J73" s="104">
        <f>IF(BDD!M73="","",BDD!M73)</f>
        <v>250</v>
      </c>
      <c r="K73" s="104" t="str">
        <f>IF(BDD!N73="","",BDD!N73)</f>
        <v/>
      </c>
      <c r="L73" s="103" t="str">
        <f>IF(BDD!Q73="","",BDD!Q73)</f>
        <v/>
      </c>
      <c r="M73" s="162" t="str">
        <f>IF(BDD!P73="","",BDD!P73)</f>
        <v>SENIOR</v>
      </c>
      <c r="O73" s="85">
        <v>5</v>
      </c>
      <c r="P73" s="86">
        <v>2</v>
      </c>
      <c r="Q73" s="86">
        <v>2</v>
      </c>
      <c r="R73" s="86"/>
      <c r="S73" s="87">
        <v>1</v>
      </c>
      <c r="T73" s="88">
        <f t="shared" si="26"/>
        <v>11</v>
      </c>
      <c r="U73" s="11" t="str">
        <f t="shared" si="27"/>
        <v>OK</v>
      </c>
      <c r="V73" s="85">
        <v>6</v>
      </c>
      <c r="W73" s="86">
        <v>2</v>
      </c>
      <c r="X73" s="86">
        <v>1</v>
      </c>
      <c r="Y73" s="86"/>
      <c r="Z73" s="87">
        <v>1</v>
      </c>
      <c r="AA73" s="88">
        <f t="shared" si="28"/>
        <v>9</v>
      </c>
      <c r="AB73" s="11" t="str">
        <f t="shared" si="29"/>
        <v>OK</v>
      </c>
      <c r="AC73" s="85">
        <v>7</v>
      </c>
      <c r="AD73" s="86"/>
      <c r="AE73" s="86">
        <v>1</v>
      </c>
      <c r="AF73" s="86">
        <v>1</v>
      </c>
      <c r="AG73" s="87">
        <v>1</v>
      </c>
      <c r="AH73" s="88">
        <f t="shared" si="30"/>
        <v>10</v>
      </c>
      <c r="AI73" s="11" t="str">
        <f t="shared" si="31"/>
        <v>OK</v>
      </c>
      <c r="AJ73" s="138"/>
      <c r="AK73" s="90"/>
      <c r="AL73" s="55">
        <f t="shared" si="32"/>
        <v>20</v>
      </c>
      <c r="AM73" s="55"/>
      <c r="AN73" s="55">
        <f t="shared" si="33"/>
        <v>11</v>
      </c>
      <c r="AO73" s="55">
        <f t="shared" si="34"/>
        <v>0</v>
      </c>
      <c r="AP73" s="55" t="e">
        <f>IF(#REF!="","",IF(#REF!="AB",999,+#REF!))</f>
        <v>#REF!</v>
      </c>
      <c r="AQ73" s="55">
        <f t="shared" si="35"/>
        <v>20</v>
      </c>
      <c r="AR73" s="55">
        <f t="shared" si="36"/>
        <v>3</v>
      </c>
    </row>
    <row r="74" spans="1:44" x14ac:dyDescent="0.25">
      <c r="A74" s="78">
        <f>IF(BDD!B74="","",BDD!B74)</f>
        <v>70</v>
      </c>
      <c r="B74" s="93" t="str">
        <f>IF(BDD!C74="","",BDD!C74)</f>
        <v>DE TUONI</v>
      </c>
      <c r="C74" s="55" t="str">
        <f>IF(BDD!D74="","",BDD!D74)</f>
        <v>Norbert</v>
      </c>
      <c r="D74" s="128" t="str">
        <f>IF(BDD!E74="","",BDD!E74)</f>
        <v>Fireball</v>
      </c>
      <c r="E74" s="104" t="str">
        <f>IF(BDD!F74="","",BDD!F74)</f>
        <v>S3</v>
      </c>
      <c r="F74" s="55" t="str">
        <f>IF(BDD!G74="","",BDD!G74)</f>
        <v>M</v>
      </c>
      <c r="G74" s="54" t="str">
        <f>IF(BDD!H74="","",BDD!H74)</f>
        <v>R / A</v>
      </c>
      <c r="H74" s="55" t="str">
        <f>IF(BDD!K74="","",BDD!K74)</f>
        <v>Gas Gas</v>
      </c>
      <c r="I74" s="103">
        <f>IF(BDD!M74="","",BDD!M74)</f>
        <v>250</v>
      </c>
      <c r="J74" s="104">
        <f>IF(BDD!M74="","",BDD!M74)</f>
        <v>250</v>
      </c>
      <c r="K74" s="104" t="str">
        <f>IF(BDD!N74="","",BDD!N74)</f>
        <v/>
      </c>
      <c r="L74" s="103" t="str">
        <f>IF(BDD!Q74="","",BDD!Q74)</f>
        <v/>
      </c>
      <c r="M74" s="162" t="str">
        <f>IF(BDD!P74="","",BDD!P74)</f>
        <v>SENIOR</v>
      </c>
      <c r="O74" s="85">
        <v>8</v>
      </c>
      <c r="P74" s="86">
        <v>2</v>
      </c>
      <c r="Q74" s="86"/>
      <c r="R74" s="86"/>
      <c r="S74" s="87"/>
      <c r="T74" s="88">
        <f t="shared" si="26"/>
        <v>2</v>
      </c>
      <c r="U74" s="11" t="str">
        <f t="shared" si="27"/>
        <v>OK</v>
      </c>
      <c r="V74" s="85">
        <v>9</v>
      </c>
      <c r="W74" s="86"/>
      <c r="X74" s="86"/>
      <c r="Y74" s="86">
        <v>1</v>
      </c>
      <c r="Z74" s="87"/>
      <c r="AA74" s="88">
        <f t="shared" si="28"/>
        <v>3</v>
      </c>
      <c r="AB74" s="11" t="str">
        <f t="shared" si="29"/>
        <v>OK</v>
      </c>
      <c r="AC74" s="85">
        <v>8</v>
      </c>
      <c r="AD74" s="86"/>
      <c r="AE74" s="86">
        <v>2</v>
      </c>
      <c r="AF74" s="86"/>
      <c r="AG74" s="87"/>
      <c r="AH74" s="88">
        <f t="shared" si="30"/>
        <v>4</v>
      </c>
      <c r="AI74" s="11" t="str">
        <f t="shared" si="31"/>
        <v>OK</v>
      </c>
      <c r="AJ74" s="138"/>
      <c r="AK74" s="90"/>
      <c r="AL74" s="55">
        <f t="shared" si="32"/>
        <v>5</v>
      </c>
      <c r="AM74" s="55"/>
      <c r="AN74" s="55">
        <f t="shared" si="33"/>
        <v>17</v>
      </c>
      <c r="AO74" s="55">
        <f t="shared" si="34"/>
        <v>0</v>
      </c>
      <c r="AP74" s="55" t="e">
        <f>IF(#REF!="","",IF(#REF!="AB",999,+#REF!))</f>
        <v>#REF!</v>
      </c>
      <c r="AQ74" s="55">
        <f t="shared" si="35"/>
        <v>5</v>
      </c>
      <c r="AR74" s="55">
        <f t="shared" si="36"/>
        <v>3</v>
      </c>
    </row>
    <row r="75" spans="1:44" x14ac:dyDescent="0.25">
      <c r="A75" s="78">
        <f>IF(BDD!B75="","",BDD!B75)</f>
        <v>71</v>
      </c>
      <c r="B75" s="93" t="str">
        <f>IF(BDD!C75="","",BDD!C75)</f>
        <v>GIROUD</v>
      </c>
      <c r="C75" s="55" t="str">
        <f>IF(BDD!D75="","",BDD!D75)</f>
        <v>Alain</v>
      </c>
      <c r="D75" s="128" t="str">
        <f>IF(BDD!E75="","",BDD!E75)</f>
        <v>CO773-Roannais</v>
      </c>
      <c r="E75" s="104" t="str">
        <f>IF(BDD!F75="","",BDD!F75)</f>
        <v>S4</v>
      </c>
      <c r="F75" s="55" t="str">
        <f>IF(BDD!G75="","",BDD!G75)</f>
        <v>M</v>
      </c>
      <c r="G75" s="54" t="str">
        <f>IF(BDD!H75="","",BDD!H75)</f>
        <v>R / A</v>
      </c>
      <c r="H75" s="55" t="str">
        <f>IF(BDD!K75="","",BDD!K75)</f>
        <v>BETA</v>
      </c>
      <c r="I75" s="103">
        <f>IF(BDD!M75="","",BDD!M75)</f>
        <v>125</v>
      </c>
      <c r="J75" s="104">
        <f>IF(BDD!M75="","",BDD!M75)</f>
        <v>125</v>
      </c>
      <c r="K75" s="104" t="str">
        <f>IF(BDD!N75="","",BDD!N75)</f>
        <v/>
      </c>
      <c r="L75" s="103" t="str">
        <f>IF(BDD!Q75="","",BDD!Q75)</f>
        <v/>
      </c>
      <c r="M75" s="162" t="str">
        <f>IF(BDD!P75="","",BDD!P75)</f>
        <v>SENIOR</v>
      </c>
      <c r="O75" s="85">
        <v>7</v>
      </c>
      <c r="P75" s="86">
        <v>1</v>
      </c>
      <c r="Q75" s="86">
        <v>1</v>
      </c>
      <c r="R75" s="86">
        <v>1</v>
      </c>
      <c r="S75" s="87"/>
      <c r="T75" s="88">
        <f t="shared" si="26"/>
        <v>6</v>
      </c>
      <c r="U75" s="11" t="str">
        <f t="shared" si="27"/>
        <v>OK</v>
      </c>
      <c r="V75" s="85">
        <v>8</v>
      </c>
      <c r="W75" s="86"/>
      <c r="X75" s="86"/>
      <c r="Y75" s="86">
        <v>2</v>
      </c>
      <c r="Z75" s="87"/>
      <c r="AA75" s="88">
        <f t="shared" si="28"/>
        <v>6</v>
      </c>
      <c r="AB75" s="11" t="str">
        <f t="shared" si="29"/>
        <v>OK</v>
      </c>
      <c r="AC75" s="85">
        <v>6</v>
      </c>
      <c r="AD75" s="86"/>
      <c r="AE75" s="86">
        <v>1</v>
      </c>
      <c r="AF75" s="86">
        <v>2</v>
      </c>
      <c r="AG75" s="87">
        <v>1</v>
      </c>
      <c r="AH75" s="88">
        <f t="shared" si="30"/>
        <v>13</v>
      </c>
      <c r="AI75" s="11" t="str">
        <f t="shared" si="31"/>
        <v>OK</v>
      </c>
      <c r="AJ75" s="138"/>
      <c r="AK75" s="90"/>
      <c r="AL75" s="55">
        <f t="shared" si="32"/>
        <v>12</v>
      </c>
      <c r="AM75" s="55"/>
      <c r="AN75" s="55">
        <f t="shared" si="33"/>
        <v>15</v>
      </c>
      <c r="AO75" s="55">
        <f t="shared" si="34"/>
        <v>0</v>
      </c>
      <c r="AP75" s="55" t="e">
        <f>IF(#REF!="","",IF(#REF!="AB",999,+#REF!))</f>
        <v>#REF!</v>
      </c>
      <c r="AQ75" s="55">
        <f t="shared" si="35"/>
        <v>12</v>
      </c>
      <c r="AR75" s="55">
        <f t="shared" si="36"/>
        <v>3</v>
      </c>
    </row>
    <row r="76" spans="1:44" x14ac:dyDescent="0.25">
      <c r="A76" s="78">
        <f>IF(BDD!B76="","",BDD!B76)</f>
        <v>72</v>
      </c>
      <c r="B76" s="93" t="str">
        <f>IF(BDD!C76="","",BDD!C76)</f>
        <v>MARSENS</v>
      </c>
      <c r="C76" s="55" t="str">
        <f>IF(BDD!D76="","",BDD!D76)</f>
        <v>André</v>
      </c>
      <c r="D76" s="128" t="str">
        <f>IF(BDD!E76="","",BDD!E76)</f>
        <v>TC de la BURLE</v>
      </c>
      <c r="E76" s="104" t="str">
        <f>IF(BDD!F76="","",BDD!F76)</f>
        <v>S3</v>
      </c>
      <c r="F76" s="55" t="str">
        <f>IF(BDD!G76="","",BDD!G76)</f>
        <v>M</v>
      </c>
      <c r="G76" s="54" t="str">
        <f>IF(BDD!H76="","",BDD!H76)</f>
        <v>R / A</v>
      </c>
      <c r="H76" s="55" t="str">
        <f>IF(BDD!K76="","",BDD!K76)</f>
        <v>Gas Gas</v>
      </c>
      <c r="I76" s="103">
        <f>IF(BDD!M76="","",BDD!M76)</f>
        <v>250</v>
      </c>
      <c r="J76" s="104">
        <f>IF(BDD!M76="","",BDD!M76)</f>
        <v>250</v>
      </c>
      <c r="K76" s="104" t="str">
        <f>IF(BDD!N76="","",BDD!N76)</f>
        <v/>
      </c>
      <c r="L76" s="103" t="str">
        <f>IF(BDD!Q76="","",BDD!Q76)</f>
        <v/>
      </c>
      <c r="M76" s="162" t="str">
        <f>IF(BDD!P76="","",BDD!P76)</f>
        <v>SENIOR</v>
      </c>
      <c r="O76" s="85">
        <v>8</v>
      </c>
      <c r="P76" s="86">
        <v>2</v>
      </c>
      <c r="Q76" s="86"/>
      <c r="R76" s="86"/>
      <c r="S76" s="87"/>
      <c r="T76" s="88">
        <f t="shared" si="26"/>
        <v>2</v>
      </c>
      <c r="U76" s="11" t="str">
        <f t="shared" si="27"/>
        <v>OK</v>
      </c>
      <c r="V76" s="85">
        <v>7</v>
      </c>
      <c r="W76" s="86">
        <v>3</v>
      </c>
      <c r="X76" s="86"/>
      <c r="Y76" s="86"/>
      <c r="Z76" s="87"/>
      <c r="AA76" s="88">
        <f t="shared" si="28"/>
        <v>3</v>
      </c>
      <c r="AB76" s="11" t="str">
        <f t="shared" si="29"/>
        <v>OK</v>
      </c>
      <c r="AC76" s="85"/>
      <c r="AD76" s="86"/>
      <c r="AE76" s="86"/>
      <c r="AF76" s="86"/>
      <c r="AG76" s="87"/>
      <c r="AH76" s="88" t="str">
        <f t="shared" si="30"/>
        <v/>
      </c>
      <c r="AI76" s="11" t="str">
        <f t="shared" si="31"/>
        <v/>
      </c>
      <c r="AJ76" s="138"/>
      <c r="AK76" s="90"/>
      <c r="AL76" s="55">
        <f t="shared" si="32"/>
        <v>5</v>
      </c>
      <c r="AM76" s="55"/>
      <c r="AN76" s="55">
        <f t="shared" si="33"/>
        <v>15</v>
      </c>
      <c r="AO76" s="55">
        <f t="shared" si="34"/>
        <v>0</v>
      </c>
      <c r="AP76" s="55" t="e">
        <f>IF(#REF!="","",IF(#REF!="AB",999,+#REF!))</f>
        <v>#REF!</v>
      </c>
      <c r="AQ76" s="55">
        <f t="shared" si="35"/>
        <v>5</v>
      </c>
      <c r="AR76" s="55">
        <f t="shared" si="36"/>
        <v>2</v>
      </c>
    </row>
    <row r="77" spans="1:44" x14ac:dyDescent="0.25">
      <c r="A77" s="78">
        <f>IF(BDD!B77="","",BDD!B77)</f>
        <v>73</v>
      </c>
      <c r="B77" s="93" t="str">
        <f>IF(BDD!C77="","",BDD!C77)</f>
        <v>DURAND</v>
      </c>
      <c r="C77" s="55" t="str">
        <f>IF(BDD!D77="","",BDD!D77)</f>
        <v>Simon</v>
      </c>
      <c r="D77" s="128" t="str">
        <f>IF(BDD!E77="","",BDD!E77)</f>
        <v>MC Barges</v>
      </c>
      <c r="E77" s="104" t="str">
        <f>IF(BDD!F77="","",BDD!F77)</f>
        <v>S2</v>
      </c>
      <c r="F77" s="55" t="str">
        <f>IF(BDD!G77="","",BDD!G77)</f>
        <v>M</v>
      </c>
      <c r="G77" s="54" t="str">
        <f>IF(BDD!H77="","",BDD!H77)</f>
        <v>Auvergne</v>
      </c>
      <c r="H77" s="55" t="str">
        <f>IF(BDD!K77="","",BDD!K77)</f>
        <v>BETA</v>
      </c>
      <c r="I77" s="103">
        <f>IF(BDD!M77="","",BDD!M77)</f>
        <v>125</v>
      </c>
      <c r="J77" s="104">
        <f>IF(BDD!M77="","",BDD!M77)</f>
        <v>125</v>
      </c>
      <c r="K77" s="104" t="str">
        <f>IF(BDD!N77="","",BDD!N77)</f>
        <v/>
      </c>
      <c r="L77" s="103" t="str">
        <f>IF(BDD!Q77="","",BDD!Q77)</f>
        <v/>
      </c>
      <c r="M77" s="162" t="str">
        <f>IF(BDD!P77="","",BDD!P77)</f>
        <v>ESPOIR</v>
      </c>
      <c r="O77" s="85">
        <v>1</v>
      </c>
      <c r="P77" s="86">
        <v>2</v>
      </c>
      <c r="Q77" s="86">
        <v>2</v>
      </c>
      <c r="R77" s="86">
        <v>3</v>
      </c>
      <c r="S77" s="87">
        <v>2</v>
      </c>
      <c r="T77" s="88">
        <f t="shared" si="26"/>
        <v>25</v>
      </c>
      <c r="U77" s="11" t="str">
        <f t="shared" si="27"/>
        <v>OK</v>
      </c>
      <c r="V77" s="85">
        <v>1</v>
      </c>
      <c r="W77" s="86">
        <v>1</v>
      </c>
      <c r="X77" s="86">
        <v>2</v>
      </c>
      <c r="Y77" s="86">
        <v>5</v>
      </c>
      <c r="Z77" s="87">
        <v>1</v>
      </c>
      <c r="AA77" s="88">
        <f t="shared" si="28"/>
        <v>25</v>
      </c>
      <c r="AB77" s="11" t="str">
        <f t="shared" si="29"/>
        <v>OK</v>
      </c>
      <c r="AC77" s="85">
        <v>1</v>
      </c>
      <c r="AD77" s="86">
        <v>3</v>
      </c>
      <c r="AE77" s="86">
        <v>1</v>
      </c>
      <c r="AF77" s="86">
        <v>4</v>
      </c>
      <c r="AG77" s="87">
        <v>1</v>
      </c>
      <c r="AH77" s="88">
        <f t="shared" si="30"/>
        <v>22</v>
      </c>
      <c r="AI77" s="11" t="str">
        <f t="shared" si="31"/>
        <v>OK</v>
      </c>
      <c r="AJ77" s="138"/>
      <c r="AK77" s="90"/>
      <c r="AL77" s="55">
        <f t="shared" si="32"/>
        <v>72</v>
      </c>
      <c r="AM77" s="55"/>
      <c r="AN77" s="55">
        <f t="shared" si="33"/>
        <v>3</v>
      </c>
      <c r="AO77" s="55">
        <f t="shared" si="34"/>
        <v>0</v>
      </c>
      <c r="AP77" s="55" t="e">
        <f>IF(#REF!="","",IF(#REF!="AB",999,+#REF!))</f>
        <v>#REF!</v>
      </c>
      <c r="AQ77" s="55">
        <f t="shared" si="35"/>
        <v>72</v>
      </c>
      <c r="AR77" s="55">
        <f t="shared" si="36"/>
        <v>3</v>
      </c>
    </row>
    <row r="78" spans="1:44" x14ac:dyDescent="0.25">
      <c r="A78" s="78">
        <f>IF(BDD!B78="","",BDD!B78)</f>
        <v>74</v>
      </c>
      <c r="B78" s="93" t="str">
        <f>IF(BDD!C78="","",BDD!C78)</f>
        <v>MIDALI</v>
      </c>
      <c r="C78" s="55" t="str">
        <f>IF(BDD!D78="","",BDD!D78)</f>
        <v>Frédéric</v>
      </c>
      <c r="D78" s="128" t="str">
        <f>IF(BDD!E78="","",BDD!E78)</f>
        <v>RTF 38 Trial</v>
      </c>
      <c r="E78" s="104" t="str">
        <f>IF(BDD!F78="","",BDD!F78)</f>
        <v>S3+</v>
      </c>
      <c r="F78" s="55" t="str">
        <f>IF(BDD!G78="","",BDD!G78)</f>
        <v>M</v>
      </c>
      <c r="G78" s="54" t="str">
        <f>IF(BDD!H78="","",BDD!H78)</f>
        <v>R / A</v>
      </c>
      <c r="H78" s="55" t="str">
        <f>IF(BDD!K78="","",BDD!K78)</f>
        <v>SCORPA</v>
      </c>
      <c r="I78" s="103">
        <f>IF(BDD!M78="","",BDD!M78)</f>
        <v>250</v>
      </c>
      <c r="J78" s="104">
        <f>IF(BDD!M78="","",BDD!M78)</f>
        <v>250</v>
      </c>
      <c r="K78" s="104" t="str">
        <f>IF(BDD!N78="","",BDD!N78)</f>
        <v/>
      </c>
      <c r="L78" s="103" t="str">
        <f>IF(BDD!Q78="","",BDD!Q78)</f>
        <v/>
      </c>
      <c r="M78" s="162" t="str">
        <f>IF(BDD!P78="","",BDD!P78)</f>
        <v>SENIOR</v>
      </c>
      <c r="O78" s="85">
        <v>6</v>
      </c>
      <c r="P78" s="86"/>
      <c r="Q78" s="86">
        <v>1</v>
      </c>
      <c r="R78" s="86">
        <v>2</v>
      </c>
      <c r="S78" s="87">
        <v>1</v>
      </c>
      <c r="T78" s="88">
        <f t="shared" si="26"/>
        <v>13</v>
      </c>
      <c r="U78" s="11" t="str">
        <f t="shared" si="27"/>
        <v>OK</v>
      </c>
      <c r="V78" s="85">
        <v>7</v>
      </c>
      <c r="W78" s="86"/>
      <c r="X78" s="86">
        <v>1</v>
      </c>
      <c r="Y78" s="86">
        <v>2</v>
      </c>
      <c r="Z78" s="87"/>
      <c r="AA78" s="88">
        <f t="shared" si="28"/>
        <v>8</v>
      </c>
      <c r="AB78" s="11" t="str">
        <f t="shared" si="29"/>
        <v>OK</v>
      </c>
      <c r="AC78" s="85">
        <v>7</v>
      </c>
      <c r="AD78" s="86"/>
      <c r="AE78" s="86">
        <v>3</v>
      </c>
      <c r="AF78" s="86"/>
      <c r="AG78" s="87"/>
      <c r="AH78" s="88">
        <f t="shared" si="30"/>
        <v>6</v>
      </c>
      <c r="AI78" s="11" t="str">
        <f t="shared" si="31"/>
        <v>OK</v>
      </c>
      <c r="AJ78" s="138"/>
      <c r="AK78" s="90"/>
      <c r="AL78" s="55">
        <f t="shared" si="32"/>
        <v>27</v>
      </c>
      <c r="AM78" s="55"/>
      <c r="AN78" s="55">
        <f t="shared" si="33"/>
        <v>20</v>
      </c>
      <c r="AO78" s="55">
        <f t="shared" si="34"/>
        <v>0</v>
      </c>
      <c r="AP78" s="55" t="e">
        <f>IF(#REF!="","",IF(#REF!="AB",999,+#REF!))</f>
        <v>#REF!</v>
      </c>
      <c r="AQ78" s="55">
        <f t="shared" si="35"/>
        <v>27</v>
      </c>
      <c r="AR78" s="55">
        <f t="shared" si="36"/>
        <v>3</v>
      </c>
    </row>
    <row r="79" spans="1:44" x14ac:dyDescent="0.25">
      <c r="A79" s="78">
        <f>IF(BDD!B79="","",BDD!B79)</f>
        <v>75</v>
      </c>
      <c r="B79" s="93" t="str">
        <f>IF(BDD!C79="","",BDD!C79)</f>
        <v>RAVET</v>
      </c>
      <c r="C79" s="55" t="str">
        <f>IF(BDD!D79="","",BDD!D79)</f>
        <v>Denis</v>
      </c>
      <c r="D79" s="128" t="str">
        <f>IF(BDD!E79="","",BDD!E79)</f>
        <v>Trollsports Trial</v>
      </c>
      <c r="E79" s="104" t="str">
        <f>IF(BDD!F79="","",BDD!F79)</f>
        <v>S4</v>
      </c>
      <c r="F79" s="55" t="str">
        <f>IF(BDD!G79="","",BDD!G79)</f>
        <v>M</v>
      </c>
      <c r="G79" s="54" t="str">
        <f>IF(BDD!H79="","",BDD!H79)</f>
        <v>R / A</v>
      </c>
      <c r="H79" s="55" t="str">
        <f>IF(BDD!K79="","",BDD!K79)</f>
        <v>Honda</v>
      </c>
      <c r="I79" s="103">
        <f>IF(BDD!M79="","",BDD!M79)</f>
        <v>280</v>
      </c>
      <c r="J79" s="104">
        <f>IF(BDD!M79="","",BDD!M79)</f>
        <v>280</v>
      </c>
      <c r="K79" s="104" t="str">
        <f>IF(BDD!N79="","",BDD!N79)</f>
        <v/>
      </c>
      <c r="L79" s="103" t="str">
        <f>IF(BDD!Q79="","",BDD!Q79)</f>
        <v/>
      </c>
      <c r="M79" s="162" t="str">
        <f>IF(BDD!P79="","",BDD!P79)</f>
        <v>SENIOR</v>
      </c>
      <c r="O79" s="85">
        <v>4</v>
      </c>
      <c r="P79" s="86">
        <v>2</v>
      </c>
      <c r="Q79" s="86">
        <v>2</v>
      </c>
      <c r="R79" s="86">
        <v>2</v>
      </c>
      <c r="S79" s="87"/>
      <c r="T79" s="88">
        <f t="shared" si="26"/>
        <v>12</v>
      </c>
      <c r="U79" s="11" t="str">
        <f t="shared" si="27"/>
        <v>OK</v>
      </c>
      <c r="V79" s="85">
        <v>3</v>
      </c>
      <c r="W79" s="86"/>
      <c r="X79" s="86">
        <v>4</v>
      </c>
      <c r="Y79" s="86">
        <v>3</v>
      </c>
      <c r="Z79" s="87"/>
      <c r="AA79" s="88">
        <f t="shared" si="28"/>
        <v>17</v>
      </c>
      <c r="AB79" s="11" t="str">
        <f t="shared" si="29"/>
        <v>OK</v>
      </c>
      <c r="AC79" s="85"/>
      <c r="AD79" s="86"/>
      <c r="AE79" s="86"/>
      <c r="AF79" s="86"/>
      <c r="AG79" s="87"/>
      <c r="AH79" s="88" t="str">
        <f t="shared" si="30"/>
        <v/>
      </c>
      <c r="AI79" s="11" t="str">
        <f t="shared" si="31"/>
        <v/>
      </c>
      <c r="AJ79" s="138"/>
      <c r="AK79" s="90"/>
      <c r="AL79" s="55">
        <f t="shared" si="32"/>
        <v>29</v>
      </c>
      <c r="AM79" s="55"/>
      <c r="AN79" s="55">
        <f t="shared" si="33"/>
        <v>7</v>
      </c>
      <c r="AO79" s="55">
        <f t="shared" si="34"/>
        <v>0</v>
      </c>
      <c r="AP79" s="55" t="e">
        <f>IF(#REF!="","",IF(#REF!="AB",999,+#REF!))</f>
        <v>#REF!</v>
      </c>
      <c r="AQ79" s="55">
        <f t="shared" si="35"/>
        <v>29</v>
      </c>
      <c r="AR79" s="55">
        <f t="shared" si="36"/>
        <v>2</v>
      </c>
    </row>
    <row r="80" spans="1:44" x14ac:dyDescent="0.25">
      <c r="A80" s="78">
        <f>IF(BDD!B80="","",BDD!B80)</f>
        <v>76</v>
      </c>
      <c r="B80" s="93" t="str">
        <f>IF(BDD!C80="","",BDD!C80)</f>
        <v>BARBE</v>
      </c>
      <c r="C80" s="55" t="str">
        <f>IF(BDD!D80="","",BDD!D80)</f>
        <v>Daniel</v>
      </c>
      <c r="D80" s="128" t="str">
        <f>IF(BDD!E80="","",BDD!E80)</f>
        <v>TC Jonase</v>
      </c>
      <c r="E80" s="104" t="str">
        <f>IF(BDD!F80="","",BDD!F80)</f>
        <v>S1</v>
      </c>
      <c r="F80" s="55" t="str">
        <f>IF(BDD!G80="","",BDD!G80)</f>
        <v>M</v>
      </c>
      <c r="G80" s="54" t="str">
        <f>IF(BDD!H80="","",BDD!H80)</f>
        <v>R / A</v>
      </c>
      <c r="H80" s="55" t="str">
        <f>IF(BDD!K80="","",BDD!K80)</f>
        <v>Montesa</v>
      </c>
      <c r="I80" s="103">
        <f>IF(BDD!M80="","",BDD!M80)</f>
        <v>260</v>
      </c>
      <c r="J80" s="104">
        <f>IF(BDD!M80="","",BDD!M80)</f>
        <v>260</v>
      </c>
      <c r="K80" s="104" t="str">
        <f>IF(BDD!N80="","",BDD!N80)</f>
        <v/>
      </c>
      <c r="L80" s="103" t="str">
        <f>IF(BDD!Q80="","",BDD!Q80)</f>
        <v/>
      </c>
      <c r="M80" s="162" t="str">
        <f>IF(BDD!P80="","",BDD!P80)</f>
        <v>SENIOR</v>
      </c>
      <c r="O80" s="85">
        <v>2</v>
      </c>
      <c r="P80" s="86">
        <v>1</v>
      </c>
      <c r="Q80" s="86">
        <v>3</v>
      </c>
      <c r="R80" s="86">
        <v>1</v>
      </c>
      <c r="S80" s="87">
        <v>3</v>
      </c>
      <c r="T80" s="88">
        <f t="shared" si="26"/>
        <v>25</v>
      </c>
      <c r="U80" s="11" t="str">
        <f t="shared" si="27"/>
        <v>OK</v>
      </c>
      <c r="V80" s="85">
        <v>3</v>
      </c>
      <c r="W80" s="86"/>
      <c r="X80" s="86"/>
      <c r="Y80" s="86">
        <v>3</v>
      </c>
      <c r="Z80" s="87">
        <v>4</v>
      </c>
      <c r="AA80" s="88">
        <f t="shared" si="28"/>
        <v>29</v>
      </c>
      <c r="AB80" s="11" t="str">
        <f t="shared" si="29"/>
        <v>OK</v>
      </c>
      <c r="AC80" s="85">
        <v>2</v>
      </c>
      <c r="AD80" s="86">
        <v>2</v>
      </c>
      <c r="AE80" s="86">
        <v>3</v>
      </c>
      <c r="AF80" s="86"/>
      <c r="AG80" s="87">
        <v>3</v>
      </c>
      <c r="AH80" s="88">
        <f t="shared" si="30"/>
        <v>23</v>
      </c>
      <c r="AI80" s="11" t="str">
        <f t="shared" si="31"/>
        <v>OK</v>
      </c>
      <c r="AJ80" s="138"/>
      <c r="AK80" s="90"/>
      <c r="AL80" s="55">
        <f t="shared" si="32"/>
        <v>77</v>
      </c>
      <c r="AM80" s="55"/>
      <c r="AN80" s="55">
        <f t="shared" si="33"/>
        <v>7</v>
      </c>
      <c r="AO80" s="55">
        <f t="shared" si="34"/>
        <v>0</v>
      </c>
      <c r="AP80" s="55" t="e">
        <f>IF(#REF!="","",IF(#REF!="AB",999,+#REF!))</f>
        <v>#REF!</v>
      </c>
      <c r="AQ80" s="55">
        <f t="shared" si="35"/>
        <v>77</v>
      </c>
      <c r="AR80" s="55">
        <f t="shared" si="36"/>
        <v>3</v>
      </c>
    </row>
    <row r="81" spans="1:44" x14ac:dyDescent="0.25">
      <c r="A81" s="78">
        <f>IF(BDD!B81="","",BDD!B81)</f>
        <v>77</v>
      </c>
      <c r="B81" s="93" t="str">
        <f>IF(BDD!C81="","",BDD!C81)</f>
        <v>DHERBEY</v>
      </c>
      <c r="C81" s="55" t="str">
        <f>IF(BDD!D81="","",BDD!D81)</f>
        <v>Tristan</v>
      </c>
      <c r="D81" s="128" t="str">
        <f>IF(BDD!E81="","",BDD!E81)</f>
        <v>ASM St Antoine</v>
      </c>
      <c r="E81" s="104" t="str">
        <f>IF(BDD!F81="","",BDD!F81)</f>
        <v>S2</v>
      </c>
      <c r="F81" s="55" t="str">
        <f>IF(BDD!G81="","",BDD!G81)</f>
        <v>M</v>
      </c>
      <c r="G81" s="54" t="str">
        <f>IF(BDD!H81="","",BDD!H81)</f>
        <v>R / A</v>
      </c>
      <c r="H81" s="55" t="str">
        <f>IF(BDD!K81="","",BDD!K81)</f>
        <v>Gas Gas</v>
      </c>
      <c r="I81" s="103">
        <f>IF(BDD!M81="","",BDD!M81)</f>
        <v>280</v>
      </c>
      <c r="J81" s="104">
        <f>IF(BDD!M81="","",BDD!M81)</f>
        <v>280</v>
      </c>
      <c r="K81" s="104" t="str">
        <f>IF(BDD!N81="","",BDD!N81)</f>
        <v/>
      </c>
      <c r="L81" s="103" t="str">
        <f>IF(BDD!Q81="","",BDD!Q81)</f>
        <v/>
      </c>
      <c r="M81" s="162" t="str">
        <f>IF(BDD!P81="","",BDD!P81)</f>
        <v>SENIOR</v>
      </c>
      <c r="O81" s="85">
        <v>8</v>
      </c>
      <c r="P81" s="86">
        <v>2</v>
      </c>
      <c r="Q81" s="86"/>
      <c r="R81" s="86"/>
      <c r="S81" s="87"/>
      <c r="T81" s="88">
        <f t="shared" si="26"/>
        <v>2</v>
      </c>
      <c r="U81" s="11" t="str">
        <f t="shared" si="27"/>
        <v>OK</v>
      </c>
      <c r="V81" s="85">
        <v>6</v>
      </c>
      <c r="W81" s="86">
        <v>3</v>
      </c>
      <c r="X81" s="86">
        <v>1</v>
      </c>
      <c r="Y81" s="86"/>
      <c r="Z81" s="87"/>
      <c r="AA81" s="88">
        <f t="shared" si="28"/>
        <v>5</v>
      </c>
      <c r="AB81" s="11" t="str">
        <f t="shared" si="29"/>
        <v>OK</v>
      </c>
      <c r="AC81" s="85">
        <v>7</v>
      </c>
      <c r="AD81" s="86">
        <v>2</v>
      </c>
      <c r="AE81" s="86">
        <v>1</v>
      </c>
      <c r="AF81" s="86"/>
      <c r="AG81" s="87"/>
      <c r="AH81" s="88">
        <f t="shared" si="30"/>
        <v>4</v>
      </c>
      <c r="AI81" s="11" t="str">
        <f t="shared" si="31"/>
        <v>OK</v>
      </c>
      <c r="AJ81" s="138"/>
      <c r="AK81" s="90"/>
      <c r="AL81" s="55">
        <f t="shared" si="32"/>
        <v>11</v>
      </c>
      <c r="AM81" s="55"/>
      <c r="AN81" s="55">
        <f t="shared" si="33"/>
        <v>21</v>
      </c>
      <c r="AO81" s="55">
        <f t="shared" si="34"/>
        <v>0</v>
      </c>
      <c r="AP81" s="55" t="e">
        <f>IF(#REF!="","",IF(#REF!="AB",999,+#REF!))</f>
        <v>#REF!</v>
      </c>
      <c r="AQ81" s="55">
        <f t="shared" si="35"/>
        <v>11</v>
      </c>
      <c r="AR81" s="55">
        <f t="shared" si="36"/>
        <v>3</v>
      </c>
    </row>
    <row r="82" spans="1:44" x14ac:dyDescent="0.25">
      <c r="A82" s="78">
        <f>IF(BDD!B82="","",BDD!B82)</f>
        <v>78</v>
      </c>
      <c r="B82" s="93" t="str">
        <f>IF(BDD!C82="","",BDD!C82)</f>
        <v>DHERBEY</v>
      </c>
      <c r="C82" s="55" t="str">
        <f>IF(BDD!D82="","",BDD!D82)</f>
        <v>Mathias</v>
      </c>
      <c r="D82" s="128" t="str">
        <f>IF(BDD!E82="","",BDD!E82)</f>
        <v>ASM St Antoine</v>
      </c>
      <c r="E82" s="104" t="str">
        <f>IF(BDD!F82="","",BDD!F82)</f>
        <v>S2</v>
      </c>
      <c r="F82" s="55" t="str">
        <f>IF(BDD!G82="","",BDD!G82)</f>
        <v>M</v>
      </c>
      <c r="G82" s="54" t="str">
        <f>IF(BDD!H82="","",BDD!H82)</f>
        <v>R / A</v>
      </c>
      <c r="H82" s="55" t="str">
        <f>IF(BDD!K82="","",BDD!K82)</f>
        <v>Gas Gas</v>
      </c>
      <c r="I82" s="103">
        <f>IF(BDD!M82="","",BDD!M82)</f>
        <v>250</v>
      </c>
      <c r="J82" s="104">
        <f>IF(BDD!M82="","",BDD!M82)</f>
        <v>250</v>
      </c>
      <c r="K82" s="104" t="str">
        <f>IF(BDD!N82="","",BDD!N82)</f>
        <v/>
      </c>
      <c r="L82" s="103" t="str">
        <f>IF(BDD!Q82="","",BDD!Q82)</f>
        <v/>
      </c>
      <c r="M82" s="162" t="str">
        <f>IF(BDD!P82="","",BDD!P82)</f>
        <v>SENIOR</v>
      </c>
      <c r="O82" s="85">
        <v>3</v>
      </c>
      <c r="P82" s="86">
        <v>4</v>
      </c>
      <c r="Q82" s="86"/>
      <c r="R82" s="86"/>
      <c r="S82" s="87">
        <v>3</v>
      </c>
      <c r="T82" s="88">
        <f t="shared" si="26"/>
        <v>19</v>
      </c>
      <c r="U82" s="11" t="str">
        <f t="shared" si="27"/>
        <v>OK</v>
      </c>
      <c r="V82" s="85">
        <v>1</v>
      </c>
      <c r="W82" s="86">
        <v>1</v>
      </c>
      <c r="X82" s="86">
        <v>4</v>
      </c>
      <c r="Y82" s="86">
        <v>2</v>
      </c>
      <c r="Z82" s="87">
        <v>2</v>
      </c>
      <c r="AA82" s="88">
        <f t="shared" si="28"/>
        <v>25</v>
      </c>
      <c r="AB82" s="11" t="str">
        <f t="shared" si="29"/>
        <v>OK</v>
      </c>
      <c r="AC82" s="85">
        <v>1</v>
      </c>
      <c r="AD82" s="86"/>
      <c r="AE82" s="86">
        <v>3</v>
      </c>
      <c r="AF82" s="86">
        <v>4</v>
      </c>
      <c r="AG82" s="87">
        <v>2</v>
      </c>
      <c r="AH82" s="88">
        <f t="shared" si="30"/>
        <v>28</v>
      </c>
      <c r="AI82" s="11" t="str">
        <f t="shared" si="31"/>
        <v>OK</v>
      </c>
      <c r="AJ82" s="138"/>
      <c r="AK82" s="90"/>
      <c r="AL82" s="55">
        <f t="shared" si="32"/>
        <v>72</v>
      </c>
      <c r="AM82" s="55"/>
      <c r="AN82" s="55">
        <f t="shared" si="33"/>
        <v>5</v>
      </c>
      <c r="AO82" s="55">
        <f t="shared" si="34"/>
        <v>0</v>
      </c>
      <c r="AP82" s="55" t="e">
        <f>IF(#REF!="","",IF(#REF!="AB",999,+#REF!))</f>
        <v>#REF!</v>
      </c>
      <c r="AQ82" s="55">
        <f t="shared" si="35"/>
        <v>72</v>
      </c>
      <c r="AR82" s="55">
        <f t="shared" si="36"/>
        <v>3</v>
      </c>
    </row>
    <row r="83" spans="1:44" x14ac:dyDescent="0.25">
      <c r="A83" s="78">
        <f>IF(BDD!B83="","",BDD!B83)</f>
        <v>79</v>
      </c>
      <c r="B83" s="93" t="str">
        <f>IF(BDD!C83="","",BDD!C83)</f>
        <v>WEGL</v>
      </c>
      <c r="C83" s="55" t="str">
        <f>IF(BDD!D83="","",BDD!D83)</f>
        <v>Jean</v>
      </c>
      <c r="D83" s="128" t="str">
        <f>IF(BDD!E83="","",BDD!E83)</f>
        <v>Trial Club Clermontois</v>
      </c>
      <c r="E83" s="104" t="str">
        <f>IF(BDD!F83="","",BDD!F83)</f>
        <v>S1</v>
      </c>
      <c r="F83" s="55" t="str">
        <f>IF(BDD!G83="","",BDD!G83)</f>
        <v>M</v>
      </c>
      <c r="G83" s="54" t="str">
        <f>IF(BDD!H83="","",BDD!H83)</f>
        <v>Auvergne</v>
      </c>
      <c r="H83" s="55" t="str">
        <f>IF(BDD!K83="","",BDD!K83)</f>
        <v>BETA</v>
      </c>
      <c r="I83" s="103">
        <f>IF(BDD!M83="","",BDD!M83)</f>
        <v>300</v>
      </c>
      <c r="J83" s="104">
        <f>IF(BDD!M83="","",BDD!M83)</f>
        <v>300</v>
      </c>
      <c r="K83" s="104" t="str">
        <f>IF(BDD!N83="","",BDD!N83)</f>
        <v/>
      </c>
      <c r="L83" s="103" t="str">
        <f>IF(BDD!Q83="","",BDD!Q83)</f>
        <v/>
      </c>
      <c r="M83" s="162" t="str">
        <f>IF(BDD!P83="","",BDD!P83)</f>
        <v>SENIOR</v>
      </c>
      <c r="O83" s="85">
        <v>2</v>
      </c>
      <c r="P83" s="86"/>
      <c r="Q83" s="86">
        <v>1</v>
      </c>
      <c r="R83" s="86">
        <v>3</v>
      </c>
      <c r="S83" s="87">
        <v>4</v>
      </c>
      <c r="T83" s="88">
        <f t="shared" si="26"/>
        <v>31</v>
      </c>
      <c r="U83" s="11" t="str">
        <f t="shared" si="27"/>
        <v>OK</v>
      </c>
      <c r="V83" s="85">
        <v>2</v>
      </c>
      <c r="W83" s="86">
        <v>1</v>
      </c>
      <c r="X83" s="86"/>
      <c r="Y83" s="86">
        <v>3</v>
      </c>
      <c r="Z83" s="87">
        <v>4</v>
      </c>
      <c r="AA83" s="88">
        <f t="shared" si="28"/>
        <v>30</v>
      </c>
      <c r="AB83" s="11" t="str">
        <f t="shared" si="29"/>
        <v>OK</v>
      </c>
      <c r="AC83" s="85">
        <v>3</v>
      </c>
      <c r="AD83" s="86"/>
      <c r="AE83" s="86"/>
      <c r="AF83" s="86">
        <v>4</v>
      </c>
      <c r="AG83" s="87">
        <v>3</v>
      </c>
      <c r="AH83" s="88">
        <f t="shared" si="30"/>
        <v>27</v>
      </c>
      <c r="AI83" s="11" t="str">
        <f t="shared" si="31"/>
        <v>OK</v>
      </c>
      <c r="AJ83" s="138"/>
      <c r="AK83" s="90"/>
      <c r="AL83" s="55">
        <f t="shared" si="32"/>
        <v>88</v>
      </c>
      <c r="AM83" s="55"/>
      <c r="AN83" s="55">
        <f t="shared" si="33"/>
        <v>7</v>
      </c>
      <c r="AO83" s="55">
        <f t="shared" si="34"/>
        <v>0</v>
      </c>
      <c r="AP83" s="55" t="e">
        <f>IF(#REF!="","",IF(#REF!="AB",999,+#REF!))</f>
        <v>#REF!</v>
      </c>
      <c r="AQ83" s="55">
        <f t="shared" si="35"/>
        <v>88</v>
      </c>
      <c r="AR83" s="55">
        <f t="shared" si="36"/>
        <v>3</v>
      </c>
    </row>
    <row r="84" spans="1:44" x14ac:dyDescent="0.25">
      <c r="A84" s="78">
        <f>IF(BDD!B84="","",BDD!B84)</f>
        <v>80</v>
      </c>
      <c r="B84" s="93" t="str">
        <f>IF(BDD!C84="","",BDD!C84)</f>
        <v>MEHU</v>
      </c>
      <c r="C84" s="55" t="str">
        <f>IF(BDD!D84="","",BDD!D84)</f>
        <v>Paul</v>
      </c>
      <c r="D84" s="128" t="str">
        <f>IF(BDD!E84="","",BDD!E84)</f>
        <v>MC Chateauneuf</v>
      </c>
      <c r="E84" s="104" t="str">
        <f>IF(BDD!F84="","",BDD!F84)</f>
        <v>S1</v>
      </c>
      <c r="F84" s="55" t="str">
        <f>IF(BDD!G84="","",BDD!G84)</f>
        <v>M</v>
      </c>
      <c r="G84" s="54" t="str">
        <f>IF(BDD!H84="","",BDD!H84)</f>
        <v>R / A</v>
      </c>
      <c r="H84" s="55" t="str">
        <f>IF(BDD!K84="","",BDD!K84)</f>
        <v>BETA</v>
      </c>
      <c r="I84" s="103">
        <f>IF(BDD!M84="","",BDD!M84)</f>
        <v>300</v>
      </c>
      <c r="J84" s="104">
        <f>IF(BDD!M84="","",BDD!M84)</f>
        <v>300</v>
      </c>
      <c r="K84" s="104" t="str">
        <f>IF(BDD!N84="","",BDD!N84)</f>
        <v/>
      </c>
      <c r="L84" s="103" t="str">
        <f>IF(BDD!Q84="","",BDD!Q84)</f>
        <v/>
      </c>
      <c r="M84" s="162" t="str">
        <f>IF(BDD!P84="","",BDD!P84)</f>
        <v>SENIOR</v>
      </c>
      <c r="O84" s="85">
        <v>6</v>
      </c>
      <c r="P84" s="86">
        <v>3</v>
      </c>
      <c r="Q84" s="86"/>
      <c r="R84" s="86"/>
      <c r="S84" s="87">
        <v>1</v>
      </c>
      <c r="T84" s="88">
        <f t="shared" si="26"/>
        <v>8</v>
      </c>
      <c r="U84" s="11" t="str">
        <f t="shared" si="27"/>
        <v>OK</v>
      </c>
      <c r="V84" s="85">
        <v>4</v>
      </c>
      <c r="W84" s="86">
        <v>2</v>
      </c>
      <c r="X84" s="86"/>
      <c r="Y84" s="86">
        <v>2</v>
      </c>
      <c r="Z84" s="87">
        <v>2</v>
      </c>
      <c r="AA84" s="88">
        <f t="shared" si="28"/>
        <v>18</v>
      </c>
      <c r="AB84" s="11" t="str">
        <f t="shared" si="29"/>
        <v>OK</v>
      </c>
      <c r="AC84" s="85">
        <v>5</v>
      </c>
      <c r="AD84" s="86">
        <v>2</v>
      </c>
      <c r="AE84" s="86"/>
      <c r="AF84" s="86">
        <v>2</v>
      </c>
      <c r="AG84" s="87">
        <v>1</v>
      </c>
      <c r="AH84" s="88">
        <f t="shared" si="30"/>
        <v>13</v>
      </c>
      <c r="AI84" s="11" t="str">
        <f t="shared" si="31"/>
        <v>OK</v>
      </c>
      <c r="AJ84" s="138"/>
      <c r="AK84" s="90"/>
      <c r="AL84" s="55">
        <f t="shared" si="32"/>
        <v>39</v>
      </c>
      <c r="AM84" s="55"/>
      <c r="AN84" s="55">
        <f t="shared" si="33"/>
        <v>15</v>
      </c>
      <c r="AO84" s="55">
        <f t="shared" si="34"/>
        <v>0</v>
      </c>
      <c r="AP84" s="55" t="e">
        <f>IF(#REF!="","",IF(#REF!="AB",999,+#REF!))</f>
        <v>#REF!</v>
      </c>
      <c r="AQ84" s="55">
        <f t="shared" si="35"/>
        <v>39</v>
      </c>
      <c r="AR84" s="55">
        <f t="shared" si="36"/>
        <v>3</v>
      </c>
    </row>
    <row r="85" spans="1:44" x14ac:dyDescent="0.25">
      <c r="A85" s="78">
        <f>IF(BDD!B85="","",BDD!B85)</f>
        <v>81</v>
      </c>
      <c r="B85" s="93" t="str">
        <f>IF(BDD!C85="","",BDD!C85)</f>
        <v>RODON-RICHARD</v>
      </c>
      <c r="C85" s="55" t="str">
        <f>IF(BDD!D85="","",BDD!D85)</f>
        <v>Jean-Michel</v>
      </c>
      <c r="D85" s="128" t="str">
        <f>IF(BDD!E85="","",BDD!E85)</f>
        <v>MC Chateauneuf</v>
      </c>
      <c r="E85" s="104" t="str">
        <f>IF(BDD!F85="","",BDD!F85)</f>
        <v>S4</v>
      </c>
      <c r="F85" s="55" t="str">
        <f>IF(BDD!G85="","",BDD!G85)</f>
        <v>M</v>
      </c>
      <c r="G85" s="54" t="str">
        <f>IF(BDD!H85="","",BDD!H85)</f>
        <v>R / A</v>
      </c>
      <c r="H85" s="55" t="str">
        <f>IF(BDD!K85="","",BDD!K85)</f>
        <v>Honda</v>
      </c>
      <c r="I85" s="103">
        <f>IF(BDD!M85="","",BDD!M85)</f>
        <v>200</v>
      </c>
      <c r="J85" s="104">
        <f>IF(BDD!M85="","",BDD!M85)</f>
        <v>200</v>
      </c>
      <c r="K85" s="104" t="str">
        <f>IF(BDD!N85="","",BDD!N85)</f>
        <v/>
      </c>
      <c r="L85" s="103" t="str">
        <f>IF(BDD!Q85="","",BDD!Q85)</f>
        <v/>
      </c>
      <c r="M85" s="162" t="str">
        <f>IF(BDD!P85="","",BDD!P85)</f>
        <v>SENIOR</v>
      </c>
      <c r="O85" s="85">
        <v>2</v>
      </c>
      <c r="P85" s="86">
        <v>4</v>
      </c>
      <c r="Q85" s="86"/>
      <c r="R85" s="86">
        <v>3</v>
      </c>
      <c r="S85" s="87">
        <v>1</v>
      </c>
      <c r="T85" s="88">
        <f t="shared" si="26"/>
        <v>18</v>
      </c>
      <c r="U85" s="11" t="str">
        <f t="shared" si="27"/>
        <v>OK</v>
      </c>
      <c r="V85" s="85">
        <v>6</v>
      </c>
      <c r="W85" s="86"/>
      <c r="X85" s="86">
        <v>1</v>
      </c>
      <c r="Y85" s="86">
        <v>3</v>
      </c>
      <c r="Z85" s="87"/>
      <c r="AA85" s="88">
        <f t="shared" si="28"/>
        <v>11</v>
      </c>
      <c r="AB85" s="11" t="str">
        <f t="shared" si="29"/>
        <v>OK</v>
      </c>
      <c r="AC85" s="85"/>
      <c r="AD85" s="86"/>
      <c r="AE85" s="86"/>
      <c r="AF85" s="86"/>
      <c r="AG85" s="87"/>
      <c r="AH85" s="88" t="str">
        <f t="shared" si="30"/>
        <v/>
      </c>
      <c r="AI85" s="11" t="str">
        <f t="shared" si="31"/>
        <v/>
      </c>
      <c r="AJ85" s="138"/>
      <c r="AK85" s="90"/>
      <c r="AL85" s="55">
        <f t="shared" si="32"/>
        <v>29</v>
      </c>
      <c r="AM85" s="55"/>
      <c r="AN85" s="55">
        <f t="shared" si="33"/>
        <v>8</v>
      </c>
      <c r="AO85" s="55">
        <f t="shared" si="34"/>
        <v>0</v>
      </c>
      <c r="AP85" s="55" t="e">
        <f>IF(#REF!="","",IF(#REF!="AB",999,+#REF!))</f>
        <v>#REF!</v>
      </c>
      <c r="AQ85" s="55">
        <f t="shared" si="35"/>
        <v>29</v>
      </c>
      <c r="AR85" s="55">
        <f t="shared" si="36"/>
        <v>2</v>
      </c>
    </row>
  </sheetData>
  <sheetProtection sheet="1" objects="1" scenarios="1"/>
  <mergeCells count="1">
    <mergeCell ref="R1:T1"/>
  </mergeCells>
  <conditionalFormatting sqref="U5:U6 AJ5:AJ6">
    <cfRule type="cellIs" dxfId="75" priority="237" operator="notEqual">
      <formula>"OK"</formula>
    </cfRule>
  </conditionalFormatting>
  <conditionalFormatting sqref="U7:U23 AJ7:AJ23">
    <cfRule type="cellIs" dxfId="74" priority="207" operator="notEqual">
      <formula>"OK"</formula>
    </cfRule>
  </conditionalFormatting>
  <conditionalFormatting sqref="B2">
    <cfRule type="cellIs" dxfId="73" priority="187" operator="equal">
      <formula>"Inter"</formula>
    </cfRule>
    <cfRule type="cellIs" dxfId="72" priority="188" operator="equal">
      <formula>"Master"</formula>
    </cfRule>
    <cfRule type="cellIs" dxfId="71" priority="189" operator="equal">
      <formula>"Gentlemen"</formula>
    </cfRule>
    <cfRule type="cellIs" dxfId="70" priority="190" operator="equal">
      <formula>"Expert"</formula>
    </cfRule>
  </conditionalFormatting>
  <conditionalFormatting sqref="B1:B23 B56:B1048576">
    <cfRule type="expression" dxfId="69" priority="183">
      <formula>E1="S3+"</formula>
    </cfRule>
    <cfRule type="expression" dxfId="68" priority="184">
      <formula>E1="S1"</formula>
    </cfRule>
    <cfRule type="expression" dxfId="67" priority="185">
      <formula>E1="S3"</formula>
    </cfRule>
    <cfRule type="expression" dxfId="66" priority="186">
      <formula>E1="S2"</formula>
    </cfRule>
  </conditionalFormatting>
  <conditionalFormatting sqref="AB5:AB6">
    <cfRule type="cellIs" dxfId="65" priority="27" operator="notEqual">
      <formula>"OK"</formula>
    </cfRule>
  </conditionalFormatting>
  <conditionalFormatting sqref="AB7:AB23">
    <cfRule type="cellIs" dxfId="64" priority="26" operator="notEqual">
      <formula>"OK"</formula>
    </cfRule>
  </conditionalFormatting>
  <conditionalFormatting sqref="AI5:AI6">
    <cfRule type="cellIs" dxfId="63" priority="23" operator="notEqual">
      <formula>"OK"</formula>
    </cfRule>
  </conditionalFormatting>
  <conditionalFormatting sqref="AI7:AI23">
    <cfRule type="cellIs" dxfId="62" priority="22" operator="notEqual">
      <formula>"OK"</formula>
    </cfRule>
  </conditionalFormatting>
  <conditionalFormatting sqref="U24:U27 AJ24:AJ27">
    <cfRule type="cellIs" dxfId="61" priority="21" operator="notEqual">
      <formula>"OK"</formula>
    </cfRule>
  </conditionalFormatting>
  <conditionalFormatting sqref="B24:B27">
    <cfRule type="expression" dxfId="60" priority="17">
      <formula>E24="S3+"</formula>
    </cfRule>
    <cfRule type="expression" dxfId="59" priority="18">
      <formula>E24="S1"</formula>
    </cfRule>
    <cfRule type="expression" dxfId="58" priority="19">
      <formula>E24="S3"</formula>
    </cfRule>
    <cfRule type="expression" dxfId="57" priority="20">
      <formula>E24="S2"</formula>
    </cfRule>
  </conditionalFormatting>
  <conditionalFormatting sqref="AB24:AB27">
    <cfRule type="cellIs" dxfId="56" priority="16" operator="notEqual">
      <formula>"OK"</formula>
    </cfRule>
  </conditionalFormatting>
  <conditionalFormatting sqref="AI24:AI27">
    <cfRule type="cellIs" dxfId="55" priority="15" operator="notEqual">
      <formula>"OK"</formula>
    </cfRule>
  </conditionalFormatting>
  <conditionalFormatting sqref="AI31:AI34 AI38:AI41 AI45:AI48 AI52:AI55">
    <cfRule type="cellIs" dxfId="54" priority="1" operator="notEqual">
      <formula>"OK"</formula>
    </cfRule>
  </conditionalFormatting>
  <conditionalFormatting sqref="U28:U30 U35:U37 U42:U44 U49:U51 AJ28:AJ30 AJ35:AJ37 AJ42:AJ44 AJ49:AJ51 U56:U85 AJ56:AJ85">
    <cfRule type="cellIs" dxfId="53" priority="14" operator="notEqual">
      <formula>"OK"</formula>
    </cfRule>
  </conditionalFormatting>
  <conditionalFormatting sqref="B28:B30 B35:B37 B42:B44 B49:B51">
    <cfRule type="expression" dxfId="52" priority="10">
      <formula>E28="S3+"</formula>
    </cfRule>
    <cfRule type="expression" dxfId="51" priority="11">
      <formula>E28="S1"</formula>
    </cfRule>
    <cfRule type="expression" dxfId="50" priority="12">
      <formula>E28="S3"</formula>
    </cfRule>
    <cfRule type="expression" dxfId="49" priority="13">
      <formula>E28="S2"</formula>
    </cfRule>
  </conditionalFormatting>
  <conditionalFormatting sqref="AB28:AB30 AB35:AB37 AB42:AB44 AB49:AB51 AB56:AB85">
    <cfRule type="cellIs" dxfId="48" priority="9" operator="notEqual">
      <formula>"OK"</formula>
    </cfRule>
  </conditionalFormatting>
  <conditionalFormatting sqref="AI28:AI30 AI35:AI37 AI42:AI44 AI49:AI51 AI56:AI85">
    <cfRule type="cellIs" dxfId="47" priority="8" operator="notEqual">
      <formula>"OK"</formula>
    </cfRule>
  </conditionalFormatting>
  <conditionalFormatting sqref="U31:U34 U38:U41 U45:U48 U52:U55 AJ31:AJ34 AJ38:AJ41 AJ45:AJ48 AJ52:AJ55">
    <cfRule type="cellIs" dxfId="46" priority="7" operator="notEqual">
      <formula>"OK"</formula>
    </cfRule>
  </conditionalFormatting>
  <conditionalFormatting sqref="B31:B34 B38:B41 B45:B48 B52:B55">
    <cfRule type="expression" dxfId="45" priority="3">
      <formula>E31="S3+"</formula>
    </cfRule>
    <cfRule type="expression" dxfId="44" priority="4">
      <formula>E31="S1"</formula>
    </cfRule>
    <cfRule type="expression" dxfId="43" priority="5">
      <formula>E31="S3"</formula>
    </cfRule>
    <cfRule type="expression" dxfId="42" priority="6">
      <formula>E31="S2"</formula>
    </cfRule>
  </conditionalFormatting>
  <conditionalFormatting sqref="AB31:AB34 AB38:AB41 AB45:AB48 AB52:AB55">
    <cfRule type="cellIs" dxfId="41" priority="2" operator="notEqual">
      <formula>"OK"</formula>
    </cfRule>
  </conditionalFormatting>
  <pageMargins left="0.7" right="0.7" top="0.75" bottom="0.75" header="0.3" footer="0.3"/>
  <pageSetup paperSize="9"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H202"/>
  <sheetViews>
    <sheetView zoomScale="80" zoomScaleNormal="80" workbookViewId="0">
      <pane xSplit="6" ySplit="6" topLeftCell="K54" activePane="bottomRight" state="frozen"/>
      <selection pane="topRight" activeCell="G1" sqref="G1"/>
      <selection pane="bottomLeft" activeCell="A7" sqref="A7"/>
      <selection pane="bottomRight" activeCell="K6" sqref="K6"/>
      <pivotSelection activeRow="5" activeCol="10" previousRow="5" previousCol="10" click="2" r:id="rId1">
        <pivotArea field="6" type="button" dataOnly="0" labelOnly="1" outline="0" axis="axisRow" fieldPosition="8"/>
      </pivotSelection>
    </sheetView>
  </sheetViews>
  <sheetFormatPr baseColWidth="10" defaultRowHeight="15" x14ac:dyDescent="0.25"/>
  <cols>
    <col min="1" max="1" width="1" style="143" customWidth="1"/>
    <col min="2" max="2" width="8.140625" style="60" customWidth="1"/>
    <col min="3" max="3" width="7.42578125" style="144" customWidth="1"/>
    <col min="4" max="4" width="9" style="144" customWidth="1"/>
    <col min="5" max="5" width="14.85546875" style="201" customWidth="1"/>
    <col min="6" max="6" width="14.7109375" style="183" customWidth="1"/>
    <col min="7" max="7" width="11.140625" style="145" customWidth="1"/>
    <col min="8" max="8" width="10.42578125" style="189" bestFit="1" customWidth="1"/>
    <col min="9" max="9" width="8.85546875" style="163" customWidth="1"/>
    <col min="10" max="10" width="19.140625" style="187" customWidth="1"/>
    <col min="11" max="11" width="15" style="268" customWidth="1"/>
    <col min="12" max="12" width="5.85546875" style="144" customWidth="1"/>
    <col min="13" max="13" width="5.28515625" style="144" customWidth="1"/>
    <col min="14" max="14" width="5.28515625" style="21" customWidth="1"/>
    <col min="15" max="15" width="5.28515625" style="144" customWidth="1"/>
    <col min="16" max="16" width="5.28515625" style="21" customWidth="1"/>
    <col min="17" max="17" width="5.28515625" style="144" customWidth="1"/>
    <col min="18" max="18" width="7.85546875" style="21" customWidth="1"/>
    <col min="19" max="19" width="5.28515625" style="21" customWidth="1"/>
    <col min="20" max="22" width="5.28515625" style="144" customWidth="1"/>
    <col min="23" max="23" width="5.7109375" style="144" customWidth="1"/>
    <col min="24" max="24" width="7.85546875" style="21" customWidth="1"/>
    <col min="25" max="29" width="5.28515625" style="144" customWidth="1"/>
    <col min="30" max="30" width="7.85546875" style="21" customWidth="1"/>
    <col min="31" max="31" width="6.5703125" style="144" customWidth="1"/>
    <col min="32" max="32" width="8.42578125" style="144" customWidth="1"/>
    <col min="33" max="16384" width="11.42578125" style="144"/>
  </cols>
  <sheetData>
    <row r="1" spans="1:34" ht="15.75" thickBot="1" x14ac:dyDescent="0.3">
      <c r="C1" s="95"/>
      <c r="D1" s="95"/>
      <c r="Q1" s="118"/>
      <c r="R1" s="60"/>
      <c r="S1" s="60"/>
      <c r="T1" s="118"/>
      <c r="U1" s="118"/>
      <c r="V1" s="118"/>
    </row>
    <row r="2" spans="1:34" ht="19.5" thickBot="1" x14ac:dyDescent="0.35">
      <c r="B2" s="60">
        <f>COUNTA(D7:D200)</f>
        <v>81</v>
      </c>
      <c r="C2" s="150" t="str">
        <f>+BDD!C2</f>
        <v>21ème Trial de Ligue 2017 - Rochepaule</v>
      </c>
      <c r="D2" s="151"/>
      <c r="E2" s="202"/>
      <c r="F2" s="166"/>
      <c r="K2" s="269"/>
      <c r="L2" s="118"/>
      <c r="N2" s="60"/>
      <c r="O2" s="118"/>
      <c r="P2" s="60"/>
      <c r="Q2" s="118"/>
      <c r="R2" s="60"/>
      <c r="S2" s="60"/>
      <c r="T2" s="118"/>
      <c r="U2" s="118"/>
      <c r="V2" s="118"/>
      <c r="AF2" s="60" t="s">
        <v>67</v>
      </c>
    </row>
    <row r="3" spans="1:34" ht="15.75" thickBot="1" x14ac:dyDescent="0.3">
      <c r="C3" s="18" t="s">
        <v>284</v>
      </c>
      <c r="D3" s="207" t="s">
        <v>38</v>
      </c>
      <c r="F3" s="184"/>
      <c r="Q3" s="118"/>
      <c r="R3" s="60"/>
      <c r="S3" s="60"/>
      <c r="T3" s="118"/>
      <c r="U3" s="118"/>
      <c r="V3" s="118"/>
    </row>
    <row r="4" spans="1:34" s="147" customFormat="1" ht="15.75" thickBot="1" x14ac:dyDescent="0.3">
      <c r="A4" s="146"/>
      <c r="B4" s="60"/>
      <c r="D4" s="144"/>
      <c r="E4" s="201"/>
      <c r="F4" s="183"/>
      <c r="G4" s="145"/>
      <c r="H4" s="173"/>
      <c r="I4" s="145"/>
      <c r="J4" s="188"/>
      <c r="K4" s="270"/>
      <c r="L4" s="164"/>
      <c r="M4" s="272" t="s">
        <v>93</v>
      </c>
      <c r="N4" s="273"/>
      <c r="O4" s="273"/>
      <c r="P4" s="273"/>
      <c r="Q4" s="273"/>
      <c r="R4" s="274"/>
      <c r="S4" s="275" t="s">
        <v>94</v>
      </c>
      <c r="T4" s="276"/>
      <c r="U4" s="276"/>
      <c r="V4" s="276"/>
      <c r="W4" s="276"/>
      <c r="X4" s="277"/>
      <c r="Y4" s="278" t="s">
        <v>127</v>
      </c>
      <c r="Z4" s="279"/>
      <c r="AA4" s="279"/>
      <c r="AB4" s="279"/>
      <c r="AC4" s="279"/>
      <c r="AD4" s="280"/>
      <c r="AE4" s="281" t="s">
        <v>131</v>
      </c>
      <c r="AF4" s="282"/>
      <c r="AG4" s="283"/>
    </row>
    <row r="5" spans="1:34" ht="15.75" thickBot="1" x14ac:dyDescent="0.3">
      <c r="C5" s="207"/>
      <c r="D5" s="207"/>
      <c r="E5" s="207"/>
      <c r="F5" s="207"/>
      <c r="G5" s="207"/>
      <c r="H5" s="207"/>
      <c r="I5" s="207"/>
      <c r="J5" s="207"/>
      <c r="K5" s="74"/>
      <c r="L5" s="207"/>
      <c r="M5" s="20" t="s">
        <v>107</v>
      </c>
      <c r="N5" s="144"/>
      <c r="P5" s="144"/>
      <c r="R5" s="144"/>
      <c r="S5" s="144"/>
      <c r="X5" s="144"/>
      <c r="AD5" s="144"/>
      <c r="AF5" s="118"/>
      <c r="AG5" s="118"/>
      <c r="AH5" s="197"/>
    </row>
    <row r="6" spans="1:34" ht="42" customHeight="1" thickBot="1" x14ac:dyDescent="0.3">
      <c r="B6" s="148" t="s">
        <v>36</v>
      </c>
      <c r="C6" s="80" t="s">
        <v>4</v>
      </c>
      <c r="D6" s="235" t="s">
        <v>33</v>
      </c>
      <c r="E6" s="186" t="s">
        <v>1</v>
      </c>
      <c r="F6" s="185" t="s">
        <v>2</v>
      </c>
      <c r="G6" s="165" t="s">
        <v>3</v>
      </c>
      <c r="H6" s="190" t="s">
        <v>5</v>
      </c>
      <c r="I6" s="129" t="s">
        <v>7</v>
      </c>
      <c r="J6" s="236" t="s">
        <v>115</v>
      </c>
      <c r="K6" s="271" t="s">
        <v>113</v>
      </c>
      <c r="L6" s="18" t="s">
        <v>25</v>
      </c>
      <c r="M6" s="171" t="s">
        <v>132</v>
      </c>
      <c r="N6" s="152" t="s">
        <v>83</v>
      </c>
      <c r="O6" s="153" t="s">
        <v>82</v>
      </c>
      <c r="P6" s="153" t="s">
        <v>71</v>
      </c>
      <c r="Q6" s="153" t="s">
        <v>70</v>
      </c>
      <c r="R6" s="153" t="s">
        <v>105</v>
      </c>
      <c r="S6" s="167" t="s">
        <v>106</v>
      </c>
      <c r="T6" s="153" t="s">
        <v>108</v>
      </c>
      <c r="U6" s="153" t="s">
        <v>109</v>
      </c>
      <c r="V6" s="153" t="s">
        <v>110</v>
      </c>
      <c r="W6" s="153" t="s">
        <v>111</v>
      </c>
      <c r="X6" s="153" t="s">
        <v>81</v>
      </c>
      <c r="Y6" s="167" t="s">
        <v>112</v>
      </c>
      <c r="Z6" s="159" t="s">
        <v>121</v>
      </c>
      <c r="AA6" s="153" t="s">
        <v>122</v>
      </c>
      <c r="AB6" s="153" t="s">
        <v>123</v>
      </c>
      <c r="AC6" s="153" t="s">
        <v>124</v>
      </c>
      <c r="AD6" s="153" t="s">
        <v>125</v>
      </c>
      <c r="AE6" s="167" t="s">
        <v>126</v>
      </c>
      <c r="AF6" s="167" t="s">
        <v>92</v>
      </c>
      <c r="AG6" s="206" t="s">
        <v>245</v>
      </c>
      <c r="AH6" s="205" t="s">
        <v>64</v>
      </c>
    </row>
    <row r="7" spans="1:34" s="118" customFormat="1" x14ac:dyDescent="0.25">
      <c r="A7" s="149">
        <v>1</v>
      </c>
      <c r="B7" s="60">
        <v>1</v>
      </c>
      <c r="C7" s="207" t="s">
        <v>307</v>
      </c>
      <c r="D7" s="22">
        <v>60</v>
      </c>
      <c r="E7" s="1" t="s">
        <v>454</v>
      </c>
      <c r="F7" s="207" t="s">
        <v>455</v>
      </c>
      <c r="G7" s="207" t="s">
        <v>129</v>
      </c>
      <c r="H7" s="19" t="s">
        <v>390</v>
      </c>
      <c r="I7" s="207">
        <v>300</v>
      </c>
      <c r="J7" s="207" t="s">
        <v>204</v>
      </c>
      <c r="K7" s="218" t="s">
        <v>120</v>
      </c>
      <c r="L7" s="207" t="s">
        <v>72</v>
      </c>
      <c r="M7" s="168">
        <v>3</v>
      </c>
      <c r="N7" s="154">
        <v>6</v>
      </c>
      <c r="O7" s="155">
        <v>2</v>
      </c>
      <c r="P7" s="155">
        <v>2</v>
      </c>
      <c r="Q7" s="155"/>
      <c r="R7" s="155"/>
      <c r="S7" s="174">
        <v>6</v>
      </c>
      <c r="T7" s="156">
        <v>4</v>
      </c>
      <c r="U7" s="156">
        <v>2</v>
      </c>
      <c r="V7" s="156">
        <v>1</v>
      </c>
      <c r="W7" s="156"/>
      <c r="X7" s="156">
        <v>3</v>
      </c>
      <c r="Y7" s="177">
        <v>19</v>
      </c>
      <c r="Z7" s="157">
        <v>7</v>
      </c>
      <c r="AA7" s="157"/>
      <c r="AB7" s="157">
        <v>1</v>
      </c>
      <c r="AC7" s="157">
        <v>1</v>
      </c>
      <c r="AD7" s="157">
        <v>1</v>
      </c>
      <c r="AE7" s="180">
        <v>10</v>
      </c>
      <c r="AF7" s="63"/>
      <c r="AG7" s="29">
        <v>17</v>
      </c>
      <c r="AH7" s="158">
        <v>35</v>
      </c>
    </row>
    <row r="8" spans="1:34" s="118" customFormat="1" x14ac:dyDescent="0.25">
      <c r="A8" s="149">
        <v>2</v>
      </c>
      <c r="B8" s="60">
        <f t="shared" ref="B8:B71" si="0">IF(C8="","",IF(B7="",1,B7+1))</f>
        <v>2</v>
      </c>
      <c r="C8" s="207" t="s">
        <v>307</v>
      </c>
      <c r="D8" s="22">
        <v>80</v>
      </c>
      <c r="E8" s="1" t="s">
        <v>479</v>
      </c>
      <c r="F8" s="207" t="s">
        <v>480</v>
      </c>
      <c r="G8" s="207" t="s">
        <v>129</v>
      </c>
      <c r="H8" s="19" t="s">
        <v>142</v>
      </c>
      <c r="I8" s="207">
        <v>300</v>
      </c>
      <c r="J8" s="207" t="s">
        <v>204</v>
      </c>
      <c r="K8" s="218" t="s">
        <v>120</v>
      </c>
      <c r="L8" s="207" t="s">
        <v>72</v>
      </c>
      <c r="M8" s="169">
        <v>3</v>
      </c>
      <c r="N8" s="131">
        <v>6</v>
      </c>
      <c r="O8" s="130">
        <v>3</v>
      </c>
      <c r="P8" s="130"/>
      <c r="Q8" s="130"/>
      <c r="R8" s="130">
        <v>1</v>
      </c>
      <c r="S8" s="175">
        <v>8</v>
      </c>
      <c r="T8" s="134">
        <v>4</v>
      </c>
      <c r="U8" s="134">
        <v>2</v>
      </c>
      <c r="V8" s="134"/>
      <c r="W8" s="134">
        <v>2</v>
      </c>
      <c r="X8" s="134">
        <v>2</v>
      </c>
      <c r="Y8" s="178">
        <v>18</v>
      </c>
      <c r="Z8" s="139">
        <v>5</v>
      </c>
      <c r="AA8" s="139">
        <v>2</v>
      </c>
      <c r="AB8" s="139"/>
      <c r="AC8" s="139">
        <v>2</v>
      </c>
      <c r="AD8" s="139">
        <v>1</v>
      </c>
      <c r="AE8" s="181">
        <v>13</v>
      </c>
      <c r="AF8" s="64"/>
      <c r="AG8" s="30">
        <v>15</v>
      </c>
      <c r="AH8" s="141">
        <v>39</v>
      </c>
    </row>
    <row r="9" spans="1:34" s="118" customFormat="1" x14ac:dyDescent="0.25">
      <c r="A9" s="149">
        <v>3</v>
      </c>
      <c r="B9" s="60">
        <f t="shared" si="0"/>
        <v>3</v>
      </c>
      <c r="C9" s="207" t="s">
        <v>307</v>
      </c>
      <c r="D9" s="22">
        <v>76</v>
      </c>
      <c r="E9" s="1" t="s">
        <v>473</v>
      </c>
      <c r="F9" s="207" t="s">
        <v>150</v>
      </c>
      <c r="G9" s="207" t="s">
        <v>129</v>
      </c>
      <c r="H9" s="19" t="s">
        <v>54</v>
      </c>
      <c r="I9" s="207">
        <v>260</v>
      </c>
      <c r="J9" s="207" t="s">
        <v>411</v>
      </c>
      <c r="K9" s="218" t="s">
        <v>120</v>
      </c>
      <c r="L9" s="207" t="s">
        <v>72</v>
      </c>
      <c r="M9" s="169">
        <v>3</v>
      </c>
      <c r="N9" s="131">
        <v>2</v>
      </c>
      <c r="O9" s="130">
        <v>1</v>
      </c>
      <c r="P9" s="130">
        <v>3</v>
      </c>
      <c r="Q9" s="130">
        <v>1</v>
      </c>
      <c r="R9" s="130">
        <v>3</v>
      </c>
      <c r="S9" s="175">
        <v>25</v>
      </c>
      <c r="T9" s="134">
        <v>3</v>
      </c>
      <c r="U9" s="134"/>
      <c r="V9" s="134"/>
      <c r="W9" s="134">
        <v>3</v>
      </c>
      <c r="X9" s="134">
        <v>4</v>
      </c>
      <c r="Y9" s="178">
        <v>29</v>
      </c>
      <c r="Z9" s="139">
        <v>2</v>
      </c>
      <c r="AA9" s="139">
        <v>2</v>
      </c>
      <c r="AB9" s="139">
        <v>3</v>
      </c>
      <c r="AC9" s="139"/>
      <c r="AD9" s="139">
        <v>3</v>
      </c>
      <c r="AE9" s="181">
        <v>23</v>
      </c>
      <c r="AF9" s="64"/>
      <c r="AG9" s="30">
        <v>7</v>
      </c>
      <c r="AH9" s="141">
        <v>77</v>
      </c>
    </row>
    <row r="10" spans="1:34" s="118" customFormat="1" x14ac:dyDescent="0.25">
      <c r="A10" s="149">
        <v>4</v>
      </c>
      <c r="B10" s="60">
        <f t="shared" si="0"/>
        <v>4</v>
      </c>
      <c r="C10" s="207" t="s">
        <v>307</v>
      </c>
      <c r="D10" s="22">
        <v>79</v>
      </c>
      <c r="E10" s="1" t="s">
        <v>477</v>
      </c>
      <c r="F10" s="207" t="s">
        <v>478</v>
      </c>
      <c r="G10" s="207" t="s">
        <v>129</v>
      </c>
      <c r="H10" s="19" t="s">
        <v>142</v>
      </c>
      <c r="I10" s="207">
        <v>300</v>
      </c>
      <c r="J10" s="207" t="s">
        <v>433</v>
      </c>
      <c r="K10" s="218" t="s">
        <v>120</v>
      </c>
      <c r="L10" s="207" t="s">
        <v>72</v>
      </c>
      <c r="M10" s="169">
        <v>3</v>
      </c>
      <c r="N10" s="131">
        <v>2</v>
      </c>
      <c r="O10" s="130"/>
      <c r="P10" s="130">
        <v>1</v>
      </c>
      <c r="Q10" s="130">
        <v>3</v>
      </c>
      <c r="R10" s="130">
        <v>4</v>
      </c>
      <c r="S10" s="175">
        <v>31</v>
      </c>
      <c r="T10" s="134">
        <v>2</v>
      </c>
      <c r="U10" s="134">
        <v>1</v>
      </c>
      <c r="V10" s="134"/>
      <c r="W10" s="134">
        <v>3</v>
      </c>
      <c r="X10" s="134">
        <v>4</v>
      </c>
      <c r="Y10" s="178">
        <v>30</v>
      </c>
      <c r="Z10" s="139">
        <v>3</v>
      </c>
      <c r="AA10" s="139"/>
      <c r="AB10" s="139"/>
      <c r="AC10" s="139">
        <v>4</v>
      </c>
      <c r="AD10" s="139">
        <v>3</v>
      </c>
      <c r="AE10" s="181">
        <v>27</v>
      </c>
      <c r="AF10" s="64"/>
      <c r="AG10" s="30">
        <v>7</v>
      </c>
      <c r="AH10" s="141">
        <v>88</v>
      </c>
    </row>
    <row r="11" spans="1:34" s="118" customFormat="1" x14ac:dyDescent="0.25">
      <c r="A11" s="149">
        <v>5</v>
      </c>
      <c r="B11" s="60">
        <f t="shared" si="0"/>
        <v>5</v>
      </c>
      <c r="C11" s="207" t="s">
        <v>307</v>
      </c>
      <c r="D11" s="22">
        <v>50</v>
      </c>
      <c r="E11" s="1" t="s">
        <v>443</v>
      </c>
      <c r="F11" s="207" t="s">
        <v>444</v>
      </c>
      <c r="G11" s="207" t="s">
        <v>129</v>
      </c>
      <c r="H11" s="19" t="s">
        <v>61</v>
      </c>
      <c r="I11" s="207">
        <v>300</v>
      </c>
      <c r="J11" s="207" t="s">
        <v>315</v>
      </c>
      <c r="K11" s="218" t="s">
        <v>120</v>
      </c>
      <c r="L11" s="207" t="s">
        <v>72</v>
      </c>
      <c r="M11" s="169">
        <v>2</v>
      </c>
      <c r="N11" s="131">
        <v>7</v>
      </c>
      <c r="O11" s="130">
        <v>2</v>
      </c>
      <c r="P11" s="130">
        <v>1</v>
      </c>
      <c r="Q11" s="130"/>
      <c r="R11" s="130"/>
      <c r="S11" s="175">
        <v>4</v>
      </c>
      <c r="T11" s="134"/>
      <c r="U11" s="134"/>
      <c r="V11" s="134"/>
      <c r="W11" s="134"/>
      <c r="X11" s="134"/>
      <c r="Y11" s="178">
        <v>0</v>
      </c>
      <c r="Z11" s="139"/>
      <c r="AA11" s="139"/>
      <c r="AB11" s="139"/>
      <c r="AC11" s="139"/>
      <c r="AD11" s="139"/>
      <c r="AE11" s="181">
        <v>0</v>
      </c>
      <c r="AF11" s="64"/>
      <c r="AG11" s="30">
        <v>7</v>
      </c>
      <c r="AH11" s="141">
        <v>999</v>
      </c>
    </row>
    <row r="12" spans="1:34" s="118" customFormat="1" x14ac:dyDescent="0.25">
      <c r="A12" s="149">
        <v>6</v>
      </c>
      <c r="B12" s="60" t="str">
        <f t="shared" si="0"/>
        <v/>
      </c>
      <c r="C12" s="207"/>
      <c r="D12" s="207"/>
      <c r="E12" s="207"/>
      <c r="F12" s="207"/>
      <c r="G12" s="207"/>
      <c r="H12" s="207"/>
      <c r="I12" s="207"/>
      <c r="J12" s="207"/>
      <c r="K12" s="74"/>
      <c r="L12" s="207"/>
      <c r="M12" s="169"/>
      <c r="N12" s="131"/>
      <c r="O12" s="130"/>
      <c r="P12" s="130"/>
      <c r="Q12" s="130"/>
      <c r="R12" s="130"/>
      <c r="S12" s="175"/>
      <c r="T12" s="134"/>
      <c r="U12" s="134"/>
      <c r="V12" s="134"/>
      <c r="W12" s="134"/>
      <c r="X12" s="134"/>
      <c r="Y12" s="178"/>
      <c r="Z12" s="139"/>
      <c r="AA12" s="139"/>
      <c r="AB12" s="139"/>
      <c r="AC12" s="139"/>
      <c r="AD12" s="139"/>
      <c r="AE12" s="181"/>
      <c r="AF12" s="64"/>
      <c r="AG12" s="30"/>
      <c r="AH12" s="141"/>
    </row>
    <row r="13" spans="1:34" s="118" customFormat="1" x14ac:dyDescent="0.25">
      <c r="A13" s="149">
        <v>7</v>
      </c>
      <c r="B13" s="60">
        <f t="shared" si="0"/>
        <v>1</v>
      </c>
      <c r="C13" s="207" t="s">
        <v>86</v>
      </c>
      <c r="D13" s="22">
        <v>53</v>
      </c>
      <c r="E13" s="1" t="s">
        <v>218</v>
      </c>
      <c r="F13" s="207" t="s">
        <v>219</v>
      </c>
      <c r="G13" s="207" t="s">
        <v>129</v>
      </c>
      <c r="H13" s="19" t="s">
        <v>169</v>
      </c>
      <c r="I13" s="207">
        <v>250</v>
      </c>
      <c r="J13" s="207" t="s">
        <v>178</v>
      </c>
      <c r="K13" s="218" t="s">
        <v>120</v>
      </c>
      <c r="L13" s="207" t="s">
        <v>72</v>
      </c>
      <c r="M13" s="169">
        <v>3</v>
      </c>
      <c r="N13" s="131">
        <v>9</v>
      </c>
      <c r="O13" s="130">
        <v>1</v>
      </c>
      <c r="P13" s="130"/>
      <c r="Q13" s="130"/>
      <c r="R13" s="130"/>
      <c r="S13" s="175">
        <v>1</v>
      </c>
      <c r="T13" s="134">
        <v>10</v>
      </c>
      <c r="U13" s="134"/>
      <c r="V13" s="134"/>
      <c r="W13" s="134"/>
      <c r="X13" s="134"/>
      <c r="Y13" s="178">
        <v>0</v>
      </c>
      <c r="Z13" s="139">
        <v>7</v>
      </c>
      <c r="AA13" s="139">
        <v>3</v>
      </c>
      <c r="AB13" s="139"/>
      <c r="AC13" s="139"/>
      <c r="AD13" s="139"/>
      <c r="AE13" s="181">
        <v>3</v>
      </c>
      <c r="AF13" s="64"/>
      <c r="AG13" s="30">
        <v>26</v>
      </c>
      <c r="AH13" s="141">
        <v>4</v>
      </c>
    </row>
    <row r="14" spans="1:34" s="118" customFormat="1" x14ac:dyDescent="0.25">
      <c r="A14" s="149">
        <v>8</v>
      </c>
      <c r="B14" s="60">
        <f t="shared" si="0"/>
        <v>2</v>
      </c>
      <c r="C14" s="207" t="s">
        <v>86</v>
      </c>
      <c r="D14" s="22">
        <v>29</v>
      </c>
      <c r="E14" s="1" t="s">
        <v>419</v>
      </c>
      <c r="F14" s="207" t="s">
        <v>352</v>
      </c>
      <c r="G14" s="207" t="s">
        <v>129</v>
      </c>
      <c r="H14" s="19" t="s">
        <v>61</v>
      </c>
      <c r="I14" s="207">
        <v>300</v>
      </c>
      <c r="J14" s="207" t="s">
        <v>117</v>
      </c>
      <c r="K14" s="218" t="s">
        <v>120</v>
      </c>
      <c r="L14" s="207" t="s">
        <v>72</v>
      </c>
      <c r="M14" s="169">
        <v>3</v>
      </c>
      <c r="N14" s="131">
        <v>10</v>
      </c>
      <c r="O14" s="130"/>
      <c r="P14" s="130"/>
      <c r="Q14" s="130"/>
      <c r="R14" s="130"/>
      <c r="S14" s="175">
        <v>0</v>
      </c>
      <c r="T14" s="134">
        <v>10</v>
      </c>
      <c r="U14" s="134"/>
      <c r="V14" s="134"/>
      <c r="W14" s="134"/>
      <c r="X14" s="134"/>
      <c r="Y14" s="178">
        <v>0</v>
      </c>
      <c r="Z14" s="139">
        <v>6</v>
      </c>
      <c r="AA14" s="139">
        <v>3</v>
      </c>
      <c r="AB14" s="139"/>
      <c r="AC14" s="139"/>
      <c r="AD14" s="139">
        <v>1</v>
      </c>
      <c r="AE14" s="181">
        <v>8</v>
      </c>
      <c r="AF14" s="64"/>
      <c r="AG14" s="30">
        <v>26</v>
      </c>
      <c r="AH14" s="141">
        <v>8</v>
      </c>
    </row>
    <row r="15" spans="1:34" s="118" customFormat="1" x14ac:dyDescent="0.25">
      <c r="A15" s="149">
        <v>9</v>
      </c>
      <c r="B15" s="60">
        <f t="shared" si="0"/>
        <v>3</v>
      </c>
      <c r="C15" s="207" t="s">
        <v>86</v>
      </c>
      <c r="D15" s="22">
        <v>77</v>
      </c>
      <c r="E15" s="1" t="s">
        <v>474</v>
      </c>
      <c r="F15" s="207" t="s">
        <v>475</v>
      </c>
      <c r="G15" s="207" t="s">
        <v>129</v>
      </c>
      <c r="H15" s="19" t="s">
        <v>61</v>
      </c>
      <c r="I15" s="207">
        <v>280</v>
      </c>
      <c r="J15" s="207" t="s">
        <v>227</v>
      </c>
      <c r="K15" s="218" t="s">
        <v>120</v>
      </c>
      <c r="L15" s="207" t="s">
        <v>72</v>
      </c>
      <c r="M15" s="169">
        <v>3</v>
      </c>
      <c r="N15" s="131">
        <v>8</v>
      </c>
      <c r="O15" s="130">
        <v>2</v>
      </c>
      <c r="P15" s="130"/>
      <c r="Q15" s="130"/>
      <c r="R15" s="130"/>
      <c r="S15" s="175">
        <v>2</v>
      </c>
      <c r="T15" s="134">
        <v>6</v>
      </c>
      <c r="U15" s="134">
        <v>3</v>
      </c>
      <c r="V15" s="134">
        <v>1</v>
      </c>
      <c r="W15" s="134"/>
      <c r="X15" s="134"/>
      <c r="Y15" s="178">
        <v>5</v>
      </c>
      <c r="Z15" s="139">
        <v>7</v>
      </c>
      <c r="AA15" s="139">
        <v>2</v>
      </c>
      <c r="AB15" s="139">
        <v>1</v>
      </c>
      <c r="AC15" s="139"/>
      <c r="AD15" s="139"/>
      <c r="AE15" s="181">
        <v>4</v>
      </c>
      <c r="AF15" s="64"/>
      <c r="AG15" s="30">
        <v>21</v>
      </c>
      <c r="AH15" s="141">
        <v>11</v>
      </c>
    </row>
    <row r="16" spans="1:34" s="118" customFormat="1" x14ac:dyDescent="0.25">
      <c r="A16" s="149">
        <v>10</v>
      </c>
      <c r="B16" s="60">
        <f>IF(C16="","",IF(B15="",1,B15+1))</f>
        <v>4</v>
      </c>
      <c r="C16" s="207" t="s">
        <v>86</v>
      </c>
      <c r="D16" s="22">
        <v>5</v>
      </c>
      <c r="E16" s="1" t="s">
        <v>304</v>
      </c>
      <c r="F16" s="207" t="s">
        <v>305</v>
      </c>
      <c r="G16" s="207" t="s">
        <v>129</v>
      </c>
      <c r="H16" s="19" t="s">
        <v>61</v>
      </c>
      <c r="I16" s="207">
        <v>0</v>
      </c>
      <c r="J16" s="207" t="s">
        <v>306</v>
      </c>
      <c r="K16" s="218" t="s">
        <v>308</v>
      </c>
      <c r="L16" s="207" t="s">
        <v>72</v>
      </c>
      <c r="M16" s="169">
        <v>3</v>
      </c>
      <c r="N16" s="131">
        <v>6</v>
      </c>
      <c r="O16" s="130">
        <v>1</v>
      </c>
      <c r="P16" s="130">
        <v>2</v>
      </c>
      <c r="Q16" s="130"/>
      <c r="R16" s="130">
        <v>1</v>
      </c>
      <c r="S16" s="175">
        <v>10</v>
      </c>
      <c r="T16" s="134">
        <v>8</v>
      </c>
      <c r="U16" s="134">
        <v>1</v>
      </c>
      <c r="V16" s="134"/>
      <c r="W16" s="134">
        <v>1</v>
      </c>
      <c r="X16" s="134"/>
      <c r="Y16" s="178">
        <v>4</v>
      </c>
      <c r="Z16" s="139">
        <v>6</v>
      </c>
      <c r="AA16" s="139">
        <v>2</v>
      </c>
      <c r="AB16" s="139">
        <v>1</v>
      </c>
      <c r="AC16" s="139">
        <v>1</v>
      </c>
      <c r="AD16" s="139"/>
      <c r="AE16" s="181">
        <v>7</v>
      </c>
      <c r="AF16" s="64"/>
      <c r="AG16" s="30">
        <v>20</v>
      </c>
      <c r="AH16" s="141">
        <v>21</v>
      </c>
    </row>
    <row r="17" spans="1:34" s="118" customFormat="1" x14ac:dyDescent="0.25">
      <c r="A17" s="149">
        <v>11</v>
      </c>
      <c r="B17" s="60">
        <f t="shared" si="0"/>
        <v>5</v>
      </c>
      <c r="C17" s="207" t="s">
        <v>86</v>
      </c>
      <c r="D17" s="22">
        <v>25</v>
      </c>
      <c r="E17" s="1" t="s">
        <v>149</v>
      </c>
      <c r="F17" s="207" t="s">
        <v>157</v>
      </c>
      <c r="G17" s="207" t="s">
        <v>129</v>
      </c>
      <c r="H17" s="19" t="s">
        <v>54</v>
      </c>
      <c r="I17" s="207">
        <v>260</v>
      </c>
      <c r="J17" s="207" t="s">
        <v>116</v>
      </c>
      <c r="K17" s="218" t="s">
        <v>120</v>
      </c>
      <c r="L17" s="207" t="s">
        <v>72</v>
      </c>
      <c r="M17" s="169">
        <v>3</v>
      </c>
      <c r="N17" s="131">
        <v>6</v>
      </c>
      <c r="O17" s="130"/>
      <c r="P17" s="130">
        <v>3</v>
      </c>
      <c r="Q17" s="130">
        <v>1</v>
      </c>
      <c r="R17" s="130"/>
      <c r="S17" s="175">
        <v>9</v>
      </c>
      <c r="T17" s="134">
        <v>4</v>
      </c>
      <c r="U17" s="134">
        <v>3</v>
      </c>
      <c r="V17" s="134"/>
      <c r="W17" s="134">
        <v>2</v>
      </c>
      <c r="X17" s="134">
        <v>1</v>
      </c>
      <c r="Y17" s="178">
        <v>14</v>
      </c>
      <c r="Z17" s="139">
        <v>6</v>
      </c>
      <c r="AA17" s="139">
        <v>3</v>
      </c>
      <c r="AB17" s="139">
        <v>1</v>
      </c>
      <c r="AC17" s="139"/>
      <c r="AD17" s="139"/>
      <c r="AE17" s="181">
        <v>5</v>
      </c>
      <c r="AF17" s="64"/>
      <c r="AG17" s="30">
        <v>16</v>
      </c>
      <c r="AH17" s="141">
        <v>28</v>
      </c>
    </row>
    <row r="18" spans="1:34" s="118" customFormat="1" x14ac:dyDescent="0.25">
      <c r="A18" s="149">
        <v>12</v>
      </c>
      <c r="B18" s="60">
        <f t="shared" si="0"/>
        <v>6</v>
      </c>
      <c r="C18" s="207" t="s">
        <v>86</v>
      </c>
      <c r="D18" s="22">
        <v>3</v>
      </c>
      <c r="E18" s="1" t="s">
        <v>186</v>
      </c>
      <c r="F18" s="207" t="s">
        <v>56</v>
      </c>
      <c r="G18" s="207" t="s">
        <v>129</v>
      </c>
      <c r="H18" s="19" t="s">
        <v>142</v>
      </c>
      <c r="I18" s="207">
        <v>300</v>
      </c>
      <c r="J18" s="207" t="s">
        <v>177</v>
      </c>
      <c r="K18" s="218" t="s">
        <v>120</v>
      </c>
      <c r="L18" s="207" t="s">
        <v>72</v>
      </c>
      <c r="M18" s="169">
        <v>3</v>
      </c>
      <c r="N18" s="131">
        <v>4</v>
      </c>
      <c r="O18" s="130">
        <v>3</v>
      </c>
      <c r="P18" s="130"/>
      <c r="Q18" s="130">
        <v>3</v>
      </c>
      <c r="R18" s="130"/>
      <c r="S18" s="175">
        <v>12</v>
      </c>
      <c r="T18" s="134">
        <v>5</v>
      </c>
      <c r="U18" s="134">
        <v>2</v>
      </c>
      <c r="V18" s="134">
        <v>1</v>
      </c>
      <c r="W18" s="134">
        <v>2</v>
      </c>
      <c r="X18" s="134"/>
      <c r="Y18" s="178">
        <v>10</v>
      </c>
      <c r="Z18" s="139">
        <v>6</v>
      </c>
      <c r="AA18" s="139">
        <v>3</v>
      </c>
      <c r="AB18" s="139"/>
      <c r="AC18" s="139">
        <v>1</v>
      </c>
      <c r="AD18" s="139"/>
      <c r="AE18" s="181">
        <v>6</v>
      </c>
      <c r="AF18" s="64"/>
      <c r="AG18" s="30">
        <v>15</v>
      </c>
      <c r="AH18" s="141">
        <v>28</v>
      </c>
    </row>
    <row r="19" spans="1:34" s="118" customFormat="1" x14ac:dyDescent="0.25">
      <c r="A19" s="149">
        <v>13</v>
      </c>
      <c r="B19" s="60">
        <f t="shared" si="0"/>
        <v>7</v>
      </c>
      <c r="C19" s="207" t="s">
        <v>86</v>
      </c>
      <c r="D19" s="22">
        <v>16</v>
      </c>
      <c r="E19" s="1" t="s">
        <v>373</v>
      </c>
      <c r="F19" s="207" t="s">
        <v>374</v>
      </c>
      <c r="G19" s="207" t="s">
        <v>129</v>
      </c>
      <c r="H19" s="19" t="s">
        <v>142</v>
      </c>
      <c r="I19" s="207">
        <v>300</v>
      </c>
      <c r="J19" s="207" t="s">
        <v>338</v>
      </c>
      <c r="K19" s="218" t="s">
        <v>269</v>
      </c>
      <c r="L19" s="207" t="s">
        <v>72</v>
      </c>
      <c r="M19" s="169">
        <v>3</v>
      </c>
      <c r="N19" s="131">
        <v>6</v>
      </c>
      <c r="O19" s="130">
        <v>2</v>
      </c>
      <c r="P19" s="130"/>
      <c r="Q19" s="130">
        <v>2</v>
      </c>
      <c r="R19" s="130"/>
      <c r="S19" s="175">
        <v>8</v>
      </c>
      <c r="T19" s="134">
        <v>5</v>
      </c>
      <c r="U19" s="134">
        <v>1</v>
      </c>
      <c r="V19" s="134"/>
      <c r="W19" s="134">
        <v>3</v>
      </c>
      <c r="X19" s="134">
        <v>1</v>
      </c>
      <c r="Y19" s="178">
        <v>15</v>
      </c>
      <c r="Z19" s="139">
        <v>5</v>
      </c>
      <c r="AA19" s="139">
        <v>1</v>
      </c>
      <c r="AB19" s="139">
        <v>2</v>
      </c>
      <c r="AC19" s="139">
        <v>2</v>
      </c>
      <c r="AD19" s="139"/>
      <c r="AE19" s="181">
        <v>11</v>
      </c>
      <c r="AF19" s="64"/>
      <c r="AG19" s="30">
        <v>16</v>
      </c>
      <c r="AH19" s="141">
        <v>34</v>
      </c>
    </row>
    <row r="20" spans="1:34" x14ac:dyDescent="0.25">
      <c r="A20" s="143">
        <v>14</v>
      </c>
      <c r="B20" s="60">
        <f t="shared" si="0"/>
        <v>8</v>
      </c>
      <c r="C20" s="207" t="s">
        <v>86</v>
      </c>
      <c r="D20" s="22">
        <v>33</v>
      </c>
      <c r="E20" s="1" t="s">
        <v>426</v>
      </c>
      <c r="F20" s="207" t="s">
        <v>427</v>
      </c>
      <c r="G20" s="207" t="s">
        <v>129</v>
      </c>
      <c r="H20" s="19" t="s">
        <v>169</v>
      </c>
      <c r="I20" s="207">
        <v>250</v>
      </c>
      <c r="J20" s="207" t="s">
        <v>117</v>
      </c>
      <c r="K20" s="218" t="s">
        <v>120</v>
      </c>
      <c r="L20" s="207" t="s">
        <v>72</v>
      </c>
      <c r="M20" s="169">
        <v>3</v>
      </c>
      <c r="N20" s="131">
        <v>6</v>
      </c>
      <c r="O20" s="130">
        <v>3</v>
      </c>
      <c r="P20" s="130">
        <v>1</v>
      </c>
      <c r="Q20" s="130"/>
      <c r="R20" s="130"/>
      <c r="S20" s="175">
        <v>5</v>
      </c>
      <c r="T20" s="134">
        <v>3</v>
      </c>
      <c r="U20" s="134">
        <v>1</v>
      </c>
      <c r="V20" s="134">
        <v>3</v>
      </c>
      <c r="W20" s="134">
        <v>1</v>
      </c>
      <c r="X20" s="134">
        <v>2</v>
      </c>
      <c r="Y20" s="178">
        <v>20</v>
      </c>
      <c r="Z20" s="139">
        <v>2</v>
      </c>
      <c r="AA20" s="139">
        <v>5</v>
      </c>
      <c r="AB20" s="139">
        <v>1</v>
      </c>
      <c r="AC20" s="139">
        <v>1</v>
      </c>
      <c r="AD20" s="139">
        <v>1</v>
      </c>
      <c r="AE20" s="181">
        <v>15</v>
      </c>
      <c r="AF20" s="64"/>
      <c r="AG20" s="30">
        <v>11</v>
      </c>
      <c r="AH20" s="141">
        <v>40</v>
      </c>
    </row>
    <row r="21" spans="1:34" x14ac:dyDescent="0.25">
      <c r="A21" s="143">
        <v>15</v>
      </c>
      <c r="B21" s="60">
        <f t="shared" si="0"/>
        <v>9</v>
      </c>
      <c r="C21" s="207" t="s">
        <v>86</v>
      </c>
      <c r="D21" s="22">
        <v>55</v>
      </c>
      <c r="E21" s="1" t="s">
        <v>450</v>
      </c>
      <c r="F21" s="207" t="s">
        <v>451</v>
      </c>
      <c r="G21" s="207" t="s">
        <v>129</v>
      </c>
      <c r="H21" s="19" t="s">
        <v>61</v>
      </c>
      <c r="I21" s="207">
        <v>300</v>
      </c>
      <c r="J21" s="207" t="s">
        <v>227</v>
      </c>
      <c r="K21" s="218" t="s">
        <v>120</v>
      </c>
      <c r="L21" s="207" t="s">
        <v>72</v>
      </c>
      <c r="M21" s="169">
        <v>3</v>
      </c>
      <c r="N21" s="131">
        <v>3</v>
      </c>
      <c r="O21" s="130">
        <v>3</v>
      </c>
      <c r="P21" s="130">
        <v>1</v>
      </c>
      <c r="Q21" s="130">
        <v>2</v>
      </c>
      <c r="R21" s="130">
        <v>1</v>
      </c>
      <c r="S21" s="175">
        <v>16</v>
      </c>
      <c r="T21" s="134">
        <v>4</v>
      </c>
      <c r="U21" s="134">
        <v>3</v>
      </c>
      <c r="V21" s="134"/>
      <c r="W21" s="134">
        <v>2</v>
      </c>
      <c r="X21" s="134">
        <v>1</v>
      </c>
      <c r="Y21" s="178">
        <v>14</v>
      </c>
      <c r="Z21" s="139">
        <v>3</v>
      </c>
      <c r="AA21" s="139">
        <v>3</v>
      </c>
      <c r="AB21" s="139">
        <v>2</v>
      </c>
      <c r="AC21" s="139">
        <v>2</v>
      </c>
      <c r="AD21" s="139"/>
      <c r="AE21" s="181">
        <v>13</v>
      </c>
      <c r="AF21" s="64"/>
      <c r="AG21" s="30">
        <v>10</v>
      </c>
      <c r="AH21" s="141">
        <v>43</v>
      </c>
    </row>
    <row r="22" spans="1:34" x14ac:dyDescent="0.25">
      <c r="A22" s="143">
        <v>16</v>
      </c>
      <c r="B22" s="60">
        <f t="shared" si="0"/>
        <v>10</v>
      </c>
      <c r="C22" s="207" t="s">
        <v>86</v>
      </c>
      <c r="D22" s="22">
        <v>22</v>
      </c>
      <c r="E22" s="1" t="s">
        <v>393</v>
      </c>
      <c r="F22" s="207" t="s">
        <v>394</v>
      </c>
      <c r="G22" s="207" t="s">
        <v>129</v>
      </c>
      <c r="H22" s="19" t="s">
        <v>142</v>
      </c>
      <c r="I22" s="207">
        <v>250</v>
      </c>
      <c r="J22" s="207" t="s">
        <v>395</v>
      </c>
      <c r="K22" s="218" t="s">
        <v>120</v>
      </c>
      <c r="L22" s="207" t="s">
        <v>72</v>
      </c>
      <c r="M22" s="169">
        <v>3</v>
      </c>
      <c r="N22" s="131">
        <v>1</v>
      </c>
      <c r="O22" s="130">
        <v>2</v>
      </c>
      <c r="P22" s="130">
        <v>4</v>
      </c>
      <c r="Q22" s="130">
        <v>2</v>
      </c>
      <c r="R22" s="130">
        <v>1</v>
      </c>
      <c r="S22" s="175">
        <v>21</v>
      </c>
      <c r="T22" s="134">
        <v>4</v>
      </c>
      <c r="U22" s="134">
        <v>3</v>
      </c>
      <c r="V22" s="134"/>
      <c r="W22" s="134">
        <v>3</v>
      </c>
      <c r="X22" s="134"/>
      <c r="Y22" s="178">
        <v>12</v>
      </c>
      <c r="Z22" s="139">
        <v>2</v>
      </c>
      <c r="AA22" s="139">
        <v>5</v>
      </c>
      <c r="AB22" s="139">
        <v>1</v>
      </c>
      <c r="AC22" s="139">
        <v>2</v>
      </c>
      <c r="AD22" s="139"/>
      <c r="AE22" s="181">
        <v>13</v>
      </c>
      <c r="AF22" s="64"/>
      <c r="AG22" s="30">
        <v>7</v>
      </c>
      <c r="AH22" s="141">
        <v>46</v>
      </c>
    </row>
    <row r="23" spans="1:34" x14ac:dyDescent="0.25">
      <c r="A23" s="143">
        <v>17</v>
      </c>
      <c r="B23" s="60">
        <f>IF(C23="","",IF(B22="",1,B22+1))</f>
        <v>11</v>
      </c>
      <c r="C23" s="207" t="s">
        <v>86</v>
      </c>
      <c r="D23" s="22">
        <v>10</v>
      </c>
      <c r="E23" s="1" t="s">
        <v>336</v>
      </c>
      <c r="F23" s="207" t="s">
        <v>337</v>
      </c>
      <c r="G23" s="207" t="s">
        <v>162</v>
      </c>
      <c r="H23" s="19" t="s">
        <v>339</v>
      </c>
      <c r="I23" s="207">
        <v>250</v>
      </c>
      <c r="J23" s="207" t="s">
        <v>338</v>
      </c>
      <c r="K23" s="218" t="s">
        <v>269</v>
      </c>
      <c r="L23" s="207" t="s">
        <v>72</v>
      </c>
      <c r="M23" s="169">
        <v>3</v>
      </c>
      <c r="N23" s="131">
        <v>4</v>
      </c>
      <c r="O23" s="130">
        <v>1</v>
      </c>
      <c r="P23" s="130">
        <v>3</v>
      </c>
      <c r="Q23" s="130">
        <v>2</v>
      </c>
      <c r="R23" s="130"/>
      <c r="S23" s="175">
        <v>13</v>
      </c>
      <c r="T23" s="134">
        <v>2</v>
      </c>
      <c r="U23" s="134">
        <v>4</v>
      </c>
      <c r="V23" s="134">
        <v>2</v>
      </c>
      <c r="W23" s="134">
        <v>2</v>
      </c>
      <c r="X23" s="134"/>
      <c r="Y23" s="178">
        <v>14</v>
      </c>
      <c r="Z23" s="139">
        <v>3</v>
      </c>
      <c r="AA23" s="139">
        <v>3</v>
      </c>
      <c r="AB23" s="139"/>
      <c r="AC23" s="139">
        <v>2</v>
      </c>
      <c r="AD23" s="139">
        <v>2</v>
      </c>
      <c r="AE23" s="181">
        <v>19</v>
      </c>
      <c r="AF23" s="64"/>
      <c r="AG23" s="30">
        <v>9</v>
      </c>
      <c r="AH23" s="141">
        <v>46</v>
      </c>
    </row>
    <row r="24" spans="1:34" x14ac:dyDescent="0.25">
      <c r="A24" s="143">
        <v>18</v>
      </c>
      <c r="B24" s="60">
        <f t="shared" si="0"/>
        <v>12</v>
      </c>
      <c r="C24" s="207" t="s">
        <v>86</v>
      </c>
      <c r="D24" s="22">
        <v>51</v>
      </c>
      <c r="E24" s="1" t="s">
        <v>445</v>
      </c>
      <c r="F24" s="207" t="s">
        <v>147</v>
      </c>
      <c r="G24" s="207" t="s">
        <v>129</v>
      </c>
      <c r="H24" s="19" t="s">
        <v>148</v>
      </c>
      <c r="I24" s="207">
        <v>280</v>
      </c>
      <c r="J24" s="207" t="s">
        <v>446</v>
      </c>
      <c r="K24" s="218" t="s">
        <v>120</v>
      </c>
      <c r="L24" s="207" t="s">
        <v>72</v>
      </c>
      <c r="M24" s="169">
        <v>3</v>
      </c>
      <c r="N24" s="131">
        <v>5</v>
      </c>
      <c r="O24" s="130">
        <v>4</v>
      </c>
      <c r="P24" s="130"/>
      <c r="Q24" s="130"/>
      <c r="R24" s="130">
        <v>1</v>
      </c>
      <c r="S24" s="175">
        <v>9</v>
      </c>
      <c r="T24" s="134">
        <v>2</v>
      </c>
      <c r="U24" s="134">
        <v>2</v>
      </c>
      <c r="V24" s="134">
        <v>3</v>
      </c>
      <c r="W24" s="134">
        <v>2</v>
      </c>
      <c r="X24" s="134">
        <v>1</v>
      </c>
      <c r="Y24" s="178">
        <v>19</v>
      </c>
      <c r="Z24" s="139">
        <v>3</v>
      </c>
      <c r="AA24" s="139"/>
      <c r="AB24" s="139">
        <v>3</v>
      </c>
      <c r="AC24" s="139">
        <v>4</v>
      </c>
      <c r="AD24" s="139"/>
      <c r="AE24" s="181">
        <v>18</v>
      </c>
      <c r="AF24" s="64"/>
      <c r="AG24" s="30">
        <v>10</v>
      </c>
      <c r="AH24" s="141">
        <v>46</v>
      </c>
    </row>
    <row r="25" spans="1:34" x14ac:dyDescent="0.25">
      <c r="A25" s="143">
        <v>19</v>
      </c>
      <c r="B25" s="60">
        <f t="shared" si="0"/>
        <v>13</v>
      </c>
      <c r="C25" s="207" t="s">
        <v>86</v>
      </c>
      <c r="D25" s="22">
        <v>6</v>
      </c>
      <c r="E25" s="1" t="s">
        <v>209</v>
      </c>
      <c r="F25" s="207" t="s">
        <v>212</v>
      </c>
      <c r="G25" s="207" t="s">
        <v>129</v>
      </c>
      <c r="H25" s="19" t="s">
        <v>169</v>
      </c>
      <c r="I25" s="207">
        <v>290</v>
      </c>
      <c r="J25" s="207" t="s">
        <v>211</v>
      </c>
      <c r="K25" s="218" t="s">
        <v>120</v>
      </c>
      <c r="L25" s="207" t="s">
        <v>72</v>
      </c>
      <c r="M25" s="169">
        <v>3</v>
      </c>
      <c r="N25" s="131">
        <v>3</v>
      </c>
      <c r="O25" s="130">
        <v>5</v>
      </c>
      <c r="P25" s="130"/>
      <c r="Q25" s="130">
        <v>1</v>
      </c>
      <c r="R25" s="130">
        <v>1</v>
      </c>
      <c r="S25" s="175">
        <v>13</v>
      </c>
      <c r="T25" s="134">
        <v>3</v>
      </c>
      <c r="U25" s="134">
        <v>2</v>
      </c>
      <c r="V25" s="134">
        <v>1</v>
      </c>
      <c r="W25" s="134">
        <v>2</v>
      </c>
      <c r="X25" s="134">
        <v>2</v>
      </c>
      <c r="Y25" s="178">
        <v>20</v>
      </c>
      <c r="Z25" s="139">
        <v>3</v>
      </c>
      <c r="AA25" s="139">
        <v>3</v>
      </c>
      <c r="AB25" s="139">
        <v>1</v>
      </c>
      <c r="AC25" s="139">
        <v>1</v>
      </c>
      <c r="AD25" s="139">
        <v>2</v>
      </c>
      <c r="AE25" s="181">
        <v>18</v>
      </c>
      <c r="AF25" s="64"/>
      <c r="AG25" s="30">
        <v>9</v>
      </c>
      <c r="AH25" s="141">
        <v>51</v>
      </c>
    </row>
    <row r="26" spans="1:34" x14ac:dyDescent="0.25">
      <c r="A26" s="143">
        <v>20</v>
      </c>
      <c r="B26" s="60">
        <f t="shared" si="0"/>
        <v>14</v>
      </c>
      <c r="C26" s="207" t="s">
        <v>86</v>
      </c>
      <c r="D26" s="22">
        <v>8</v>
      </c>
      <c r="E26" s="1" t="s">
        <v>321</v>
      </c>
      <c r="F26" s="207" t="s">
        <v>135</v>
      </c>
      <c r="G26" s="207" t="s">
        <v>129</v>
      </c>
      <c r="H26" s="19" t="s">
        <v>159</v>
      </c>
      <c r="I26" s="207">
        <v>250</v>
      </c>
      <c r="J26" s="207" t="s">
        <v>322</v>
      </c>
      <c r="K26" s="218" t="s">
        <v>269</v>
      </c>
      <c r="L26" s="207" t="s">
        <v>72</v>
      </c>
      <c r="M26" s="169">
        <v>3</v>
      </c>
      <c r="N26" s="131">
        <v>5</v>
      </c>
      <c r="O26" s="130">
        <v>2</v>
      </c>
      <c r="P26" s="130">
        <v>2</v>
      </c>
      <c r="Q26" s="130">
        <v>1</v>
      </c>
      <c r="R26" s="130"/>
      <c r="S26" s="175">
        <v>9</v>
      </c>
      <c r="T26" s="134">
        <v>1</v>
      </c>
      <c r="U26" s="134">
        <v>1</v>
      </c>
      <c r="V26" s="134">
        <v>4</v>
      </c>
      <c r="W26" s="134">
        <v>2</v>
      </c>
      <c r="X26" s="134">
        <v>2</v>
      </c>
      <c r="Y26" s="178">
        <v>25</v>
      </c>
      <c r="Z26" s="139">
        <v>2</v>
      </c>
      <c r="AA26" s="139">
        <v>3</v>
      </c>
      <c r="AB26" s="139">
        <v>1</v>
      </c>
      <c r="AC26" s="139">
        <v>4</v>
      </c>
      <c r="AD26" s="139"/>
      <c r="AE26" s="181">
        <v>17</v>
      </c>
      <c r="AF26" s="64"/>
      <c r="AG26" s="30">
        <v>8</v>
      </c>
      <c r="AH26" s="141">
        <v>51</v>
      </c>
    </row>
    <row r="27" spans="1:34" x14ac:dyDescent="0.25">
      <c r="A27" s="143">
        <v>21</v>
      </c>
      <c r="B27" s="60">
        <f t="shared" si="0"/>
        <v>15</v>
      </c>
      <c r="C27" s="207" t="s">
        <v>86</v>
      </c>
      <c r="D27" s="22">
        <v>63</v>
      </c>
      <c r="E27" s="1" t="s">
        <v>207</v>
      </c>
      <c r="F27" s="207" t="s">
        <v>208</v>
      </c>
      <c r="G27" s="207" t="s">
        <v>174</v>
      </c>
      <c r="H27" s="19" t="s">
        <v>142</v>
      </c>
      <c r="I27" s="207">
        <v>125</v>
      </c>
      <c r="J27" s="207" t="s">
        <v>204</v>
      </c>
      <c r="K27" s="218" t="s">
        <v>120</v>
      </c>
      <c r="L27" s="207" t="s">
        <v>72</v>
      </c>
      <c r="M27" s="169">
        <v>3</v>
      </c>
      <c r="N27" s="131">
        <v>4</v>
      </c>
      <c r="O27" s="130">
        <v>3</v>
      </c>
      <c r="P27" s="130">
        <v>1</v>
      </c>
      <c r="Q27" s="130">
        <v>1</v>
      </c>
      <c r="R27" s="130">
        <v>1</v>
      </c>
      <c r="S27" s="175">
        <v>13</v>
      </c>
      <c r="T27" s="134">
        <v>4</v>
      </c>
      <c r="U27" s="134"/>
      <c r="V27" s="134">
        <v>1</v>
      </c>
      <c r="W27" s="134">
        <v>3</v>
      </c>
      <c r="X27" s="134">
        <v>2</v>
      </c>
      <c r="Y27" s="178">
        <v>21</v>
      </c>
      <c r="Z27" s="139">
        <v>1</v>
      </c>
      <c r="AA27" s="139">
        <v>4</v>
      </c>
      <c r="AB27" s="139">
        <v>1</v>
      </c>
      <c r="AC27" s="139">
        <v>2</v>
      </c>
      <c r="AD27" s="139">
        <v>2</v>
      </c>
      <c r="AE27" s="181">
        <v>22</v>
      </c>
      <c r="AF27" s="64"/>
      <c r="AG27" s="30">
        <v>9</v>
      </c>
      <c r="AH27" s="141">
        <v>56</v>
      </c>
    </row>
    <row r="28" spans="1:34" x14ac:dyDescent="0.25">
      <c r="A28" s="143">
        <v>22</v>
      </c>
      <c r="B28" s="60">
        <f t="shared" si="0"/>
        <v>16</v>
      </c>
      <c r="C28" s="207" t="s">
        <v>86</v>
      </c>
      <c r="D28" s="22">
        <v>35</v>
      </c>
      <c r="E28" s="1" t="s">
        <v>160</v>
      </c>
      <c r="F28" s="207" t="s">
        <v>429</v>
      </c>
      <c r="G28" s="207" t="s">
        <v>129</v>
      </c>
      <c r="H28" s="19" t="s">
        <v>169</v>
      </c>
      <c r="I28" s="207">
        <v>250</v>
      </c>
      <c r="J28" s="207" t="s">
        <v>204</v>
      </c>
      <c r="K28" s="218" t="s">
        <v>120</v>
      </c>
      <c r="L28" s="207" t="s">
        <v>72</v>
      </c>
      <c r="M28" s="169">
        <v>3</v>
      </c>
      <c r="N28" s="131">
        <v>3</v>
      </c>
      <c r="O28" s="130">
        <v>1</v>
      </c>
      <c r="P28" s="130">
        <v>4</v>
      </c>
      <c r="Q28" s="130">
        <v>1</v>
      </c>
      <c r="R28" s="130">
        <v>1</v>
      </c>
      <c r="S28" s="175">
        <v>17</v>
      </c>
      <c r="T28" s="134">
        <v>2</v>
      </c>
      <c r="U28" s="134">
        <v>2</v>
      </c>
      <c r="V28" s="134">
        <v>2</v>
      </c>
      <c r="W28" s="134">
        <v>3</v>
      </c>
      <c r="X28" s="134">
        <v>1</v>
      </c>
      <c r="Y28" s="178">
        <v>20</v>
      </c>
      <c r="Z28" s="139">
        <v>2</v>
      </c>
      <c r="AA28" s="139">
        <v>1</v>
      </c>
      <c r="AB28" s="139">
        <v>2</v>
      </c>
      <c r="AC28" s="139">
        <v>4</v>
      </c>
      <c r="AD28" s="139">
        <v>1</v>
      </c>
      <c r="AE28" s="181">
        <v>22</v>
      </c>
      <c r="AF28" s="64"/>
      <c r="AG28" s="30">
        <v>7</v>
      </c>
      <c r="AH28" s="141">
        <v>59</v>
      </c>
    </row>
    <row r="29" spans="1:34" x14ac:dyDescent="0.25">
      <c r="A29" s="143">
        <v>23</v>
      </c>
      <c r="B29" s="60">
        <f t="shared" si="0"/>
        <v>17</v>
      </c>
      <c r="C29" s="207" t="s">
        <v>86</v>
      </c>
      <c r="D29" s="22">
        <v>73</v>
      </c>
      <c r="E29" s="1" t="s">
        <v>196</v>
      </c>
      <c r="F29" s="207" t="s">
        <v>222</v>
      </c>
      <c r="G29" s="207" t="s">
        <v>162</v>
      </c>
      <c r="H29" s="19" t="s">
        <v>142</v>
      </c>
      <c r="I29" s="207">
        <v>125</v>
      </c>
      <c r="J29" s="207" t="s">
        <v>221</v>
      </c>
      <c r="K29" s="218" t="s">
        <v>269</v>
      </c>
      <c r="L29" s="207" t="s">
        <v>72</v>
      </c>
      <c r="M29" s="169">
        <v>3</v>
      </c>
      <c r="N29" s="131">
        <v>1</v>
      </c>
      <c r="O29" s="130">
        <v>2</v>
      </c>
      <c r="P29" s="130">
        <v>2</v>
      </c>
      <c r="Q29" s="130">
        <v>3</v>
      </c>
      <c r="R29" s="130">
        <v>2</v>
      </c>
      <c r="S29" s="175">
        <v>25</v>
      </c>
      <c r="T29" s="134">
        <v>1</v>
      </c>
      <c r="U29" s="134">
        <v>1</v>
      </c>
      <c r="V29" s="134">
        <v>2</v>
      </c>
      <c r="W29" s="134">
        <v>5</v>
      </c>
      <c r="X29" s="134">
        <v>1</v>
      </c>
      <c r="Y29" s="178">
        <v>25</v>
      </c>
      <c r="Z29" s="139">
        <v>1</v>
      </c>
      <c r="AA29" s="139">
        <v>3</v>
      </c>
      <c r="AB29" s="139">
        <v>1</v>
      </c>
      <c r="AC29" s="139">
        <v>4</v>
      </c>
      <c r="AD29" s="139">
        <v>1</v>
      </c>
      <c r="AE29" s="181">
        <v>22</v>
      </c>
      <c r="AF29" s="64"/>
      <c r="AG29" s="30">
        <v>3</v>
      </c>
      <c r="AH29" s="141">
        <v>72</v>
      </c>
    </row>
    <row r="30" spans="1:34" x14ac:dyDescent="0.25">
      <c r="A30" s="143">
        <v>24</v>
      </c>
      <c r="B30" s="60">
        <f t="shared" si="0"/>
        <v>18</v>
      </c>
      <c r="C30" s="207" t="s">
        <v>86</v>
      </c>
      <c r="D30" s="22">
        <v>78</v>
      </c>
      <c r="E30" s="1" t="s">
        <v>474</v>
      </c>
      <c r="F30" s="207" t="s">
        <v>476</v>
      </c>
      <c r="G30" s="207" t="s">
        <v>129</v>
      </c>
      <c r="H30" s="19" t="s">
        <v>61</v>
      </c>
      <c r="I30" s="207">
        <v>250</v>
      </c>
      <c r="J30" s="207" t="s">
        <v>227</v>
      </c>
      <c r="K30" s="218" t="s">
        <v>120</v>
      </c>
      <c r="L30" s="207" t="s">
        <v>72</v>
      </c>
      <c r="M30" s="169">
        <v>3</v>
      </c>
      <c r="N30" s="131">
        <v>3</v>
      </c>
      <c r="O30" s="130">
        <v>4</v>
      </c>
      <c r="P30" s="130"/>
      <c r="Q30" s="130"/>
      <c r="R30" s="130">
        <v>3</v>
      </c>
      <c r="S30" s="175">
        <v>19</v>
      </c>
      <c r="T30" s="134">
        <v>1</v>
      </c>
      <c r="U30" s="134">
        <v>1</v>
      </c>
      <c r="V30" s="134">
        <v>4</v>
      </c>
      <c r="W30" s="134">
        <v>2</v>
      </c>
      <c r="X30" s="134">
        <v>2</v>
      </c>
      <c r="Y30" s="178">
        <v>25</v>
      </c>
      <c r="Z30" s="139">
        <v>1</v>
      </c>
      <c r="AA30" s="139"/>
      <c r="AB30" s="139">
        <v>3</v>
      </c>
      <c r="AC30" s="139">
        <v>4</v>
      </c>
      <c r="AD30" s="139">
        <v>2</v>
      </c>
      <c r="AE30" s="181">
        <v>28</v>
      </c>
      <c r="AF30" s="64"/>
      <c r="AG30" s="30">
        <v>5</v>
      </c>
      <c r="AH30" s="141">
        <v>72</v>
      </c>
    </row>
    <row r="31" spans="1:34" x14ac:dyDescent="0.25">
      <c r="A31" s="143">
        <v>25</v>
      </c>
      <c r="B31" s="60" t="str">
        <f t="shared" si="0"/>
        <v/>
      </c>
      <c r="C31" s="207"/>
      <c r="D31" s="207"/>
      <c r="E31" s="207"/>
      <c r="F31" s="207"/>
      <c r="G31" s="207"/>
      <c r="H31" s="207"/>
      <c r="I31" s="207"/>
      <c r="J31" s="207"/>
      <c r="K31" s="74"/>
      <c r="L31" s="207"/>
      <c r="M31" s="169"/>
      <c r="N31" s="131"/>
      <c r="O31" s="130"/>
      <c r="P31" s="130"/>
      <c r="Q31" s="130"/>
      <c r="R31" s="130"/>
      <c r="S31" s="175"/>
      <c r="T31" s="134"/>
      <c r="U31" s="134"/>
      <c r="V31" s="134"/>
      <c r="W31" s="134"/>
      <c r="X31" s="134"/>
      <c r="Y31" s="178"/>
      <c r="Z31" s="139"/>
      <c r="AA31" s="139"/>
      <c r="AB31" s="139"/>
      <c r="AC31" s="139"/>
      <c r="AD31" s="139"/>
      <c r="AE31" s="181"/>
      <c r="AF31" s="64"/>
      <c r="AG31" s="30"/>
      <c r="AH31" s="141"/>
    </row>
    <row r="32" spans="1:34" x14ac:dyDescent="0.25">
      <c r="A32" s="143">
        <v>26</v>
      </c>
      <c r="B32" s="60">
        <f>IF(C32="","",IF(B31="",1,B31+1))</f>
        <v>1</v>
      </c>
      <c r="C32" s="207" t="s">
        <v>87</v>
      </c>
      <c r="D32" s="22">
        <v>2</v>
      </c>
      <c r="E32" s="1" t="s">
        <v>224</v>
      </c>
      <c r="F32" s="207" t="s">
        <v>225</v>
      </c>
      <c r="G32" s="207" t="s">
        <v>129</v>
      </c>
      <c r="H32" s="19" t="s">
        <v>142</v>
      </c>
      <c r="I32" s="207">
        <v>250</v>
      </c>
      <c r="J32" s="207" t="s">
        <v>177</v>
      </c>
      <c r="K32" s="218" t="s">
        <v>120</v>
      </c>
      <c r="L32" s="207" t="s">
        <v>72</v>
      </c>
      <c r="M32" s="169">
        <v>3</v>
      </c>
      <c r="N32" s="131">
        <v>10</v>
      </c>
      <c r="O32" s="130"/>
      <c r="P32" s="130"/>
      <c r="Q32" s="130"/>
      <c r="R32" s="130"/>
      <c r="S32" s="175">
        <v>0</v>
      </c>
      <c r="T32" s="134">
        <v>8</v>
      </c>
      <c r="U32" s="134">
        <v>2</v>
      </c>
      <c r="V32" s="134"/>
      <c r="W32" s="134"/>
      <c r="X32" s="134"/>
      <c r="Y32" s="178">
        <v>2</v>
      </c>
      <c r="Z32" s="139">
        <v>10</v>
      </c>
      <c r="AA32" s="139"/>
      <c r="AB32" s="139"/>
      <c r="AC32" s="139"/>
      <c r="AD32" s="139"/>
      <c r="AE32" s="181">
        <v>0</v>
      </c>
      <c r="AF32" s="64"/>
      <c r="AG32" s="30">
        <v>20</v>
      </c>
      <c r="AH32" s="141">
        <v>0</v>
      </c>
    </row>
    <row r="33" spans="1:34" x14ac:dyDescent="0.25">
      <c r="A33" s="143">
        <v>27</v>
      </c>
      <c r="B33" s="60">
        <f t="shared" si="0"/>
        <v>2</v>
      </c>
      <c r="C33" s="207" t="s">
        <v>87</v>
      </c>
      <c r="D33" s="22">
        <v>11</v>
      </c>
      <c r="E33" s="1" t="s">
        <v>179</v>
      </c>
      <c r="F33" s="207" t="s">
        <v>53</v>
      </c>
      <c r="G33" s="207" t="s">
        <v>129</v>
      </c>
      <c r="H33" s="19" t="s">
        <v>54</v>
      </c>
      <c r="I33" s="207">
        <v>260</v>
      </c>
      <c r="J33" s="207" t="s">
        <v>180</v>
      </c>
      <c r="K33" s="218" t="s">
        <v>120</v>
      </c>
      <c r="L33" s="207" t="s">
        <v>72</v>
      </c>
      <c r="M33" s="169">
        <v>3</v>
      </c>
      <c r="N33" s="131">
        <v>10</v>
      </c>
      <c r="O33" s="130"/>
      <c r="P33" s="130"/>
      <c r="Q33" s="130"/>
      <c r="R33" s="130"/>
      <c r="S33" s="175">
        <v>0</v>
      </c>
      <c r="T33" s="134">
        <v>9</v>
      </c>
      <c r="U33" s="134"/>
      <c r="V33" s="134">
        <v>1</v>
      </c>
      <c r="W33" s="134"/>
      <c r="X33" s="134"/>
      <c r="Y33" s="178">
        <v>2</v>
      </c>
      <c r="Z33" s="139">
        <v>10</v>
      </c>
      <c r="AA33" s="139"/>
      <c r="AB33" s="139"/>
      <c r="AC33" s="139"/>
      <c r="AD33" s="139"/>
      <c r="AE33" s="181">
        <v>0</v>
      </c>
      <c r="AF33" s="64"/>
      <c r="AG33" s="30">
        <v>20</v>
      </c>
      <c r="AH33" s="141">
        <v>0</v>
      </c>
    </row>
    <row r="34" spans="1:34" x14ac:dyDescent="0.25">
      <c r="A34" s="143">
        <v>28</v>
      </c>
      <c r="B34" s="60">
        <f t="shared" si="0"/>
        <v>3</v>
      </c>
      <c r="C34" s="207" t="s">
        <v>87</v>
      </c>
      <c r="D34" s="22">
        <v>43</v>
      </c>
      <c r="E34" s="1" t="s">
        <v>199</v>
      </c>
      <c r="F34" s="207" t="s">
        <v>200</v>
      </c>
      <c r="G34" s="207" t="s">
        <v>423</v>
      </c>
      <c r="H34" s="19" t="s">
        <v>61</v>
      </c>
      <c r="I34" s="207">
        <v>125</v>
      </c>
      <c r="J34" s="207" t="s">
        <v>315</v>
      </c>
      <c r="K34" s="218" t="s">
        <v>120</v>
      </c>
      <c r="L34" s="207" t="s">
        <v>72</v>
      </c>
      <c r="M34" s="169">
        <v>3</v>
      </c>
      <c r="N34" s="131">
        <v>9</v>
      </c>
      <c r="O34" s="130">
        <v>1</v>
      </c>
      <c r="P34" s="130"/>
      <c r="Q34" s="130"/>
      <c r="R34" s="130"/>
      <c r="S34" s="175">
        <v>1</v>
      </c>
      <c r="T34" s="134">
        <v>8</v>
      </c>
      <c r="U34" s="134">
        <v>2</v>
      </c>
      <c r="V34" s="134"/>
      <c r="W34" s="134"/>
      <c r="X34" s="134"/>
      <c r="Y34" s="178">
        <v>2</v>
      </c>
      <c r="Z34" s="139">
        <v>10</v>
      </c>
      <c r="AA34" s="139"/>
      <c r="AB34" s="139"/>
      <c r="AC34" s="139"/>
      <c r="AD34" s="139"/>
      <c r="AE34" s="181">
        <v>0</v>
      </c>
      <c r="AF34" s="64"/>
      <c r="AG34" s="30">
        <v>19</v>
      </c>
      <c r="AH34" s="141">
        <v>1</v>
      </c>
    </row>
    <row r="35" spans="1:34" x14ac:dyDescent="0.25">
      <c r="A35" s="143">
        <v>29</v>
      </c>
      <c r="B35" s="60">
        <f t="shared" si="0"/>
        <v>4</v>
      </c>
      <c r="C35" s="207" t="s">
        <v>87</v>
      </c>
      <c r="D35" s="22">
        <v>36</v>
      </c>
      <c r="E35" s="1" t="s">
        <v>160</v>
      </c>
      <c r="F35" s="207" t="s">
        <v>168</v>
      </c>
      <c r="G35" s="207" t="s">
        <v>129</v>
      </c>
      <c r="H35" s="19" t="s">
        <v>142</v>
      </c>
      <c r="I35" s="207">
        <v>250</v>
      </c>
      <c r="J35" s="207" t="s">
        <v>204</v>
      </c>
      <c r="K35" s="218" t="s">
        <v>120</v>
      </c>
      <c r="L35" s="207" t="s">
        <v>72</v>
      </c>
      <c r="M35" s="169">
        <v>3</v>
      </c>
      <c r="N35" s="131">
        <v>8</v>
      </c>
      <c r="O35" s="130">
        <v>2</v>
      </c>
      <c r="P35" s="130"/>
      <c r="Q35" s="130"/>
      <c r="R35" s="130"/>
      <c r="S35" s="175">
        <v>2</v>
      </c>
      <c r="T35" s="134">
        <v>10</v>
      </c>
      <c r="U35" s="134"/>
      <c r="V35" s="134"/>
      <c r="W35" s="134"/>
      <c r="X35" s="134"/>
      <c r="Y35" s="178">
        <v>0</v>
      </c>
      <c r="Z35" s="139">
        <v>9</v>
      </c>
      <c r="AA35" s="139"/>
      <c r="AB35" s="139">
        <v>1</v>
      </c>
      <c r="AC35" s="139"/>
      <c r="AD35" s="139"/>
      <c r="AE35" s="181">
        <v>2</v>
      </c>
      <c r="AF35" s="64"/>
      <c r="AG35" s="30">
        <v>18</v>
      </c>
      <c r="AH35" s="141">
        <v>2</v>
      </c>
    </row>
    <row r="36" spans="1:34" x14ac:dyDescent="0.25">
      <c r="A36" s="143">
        <v>30</v>
      </c>
      <c r="B36" s="60">
        <f t="shared" si="0"/>
        <v>5</v>
      </c>
      <c r="C36" s="207" t="s">
        <v>87</v>
      </c>
      <c r="D36" s="22">
        <v>28</v>
      </c>
      <c r="E36" s="1" t="s">
        <v>417</v>
      </c>
      <c r="F36" s="207" t="s">
        <v>48</v>
      </c>
      <c r="G36" s="207" t="s">
        <v>129</v>
      </c>
      <c r="H36" s="19" t="s">
        <v>159</v>
      </c>
      <c r="I36" s="207">
        <v>250</v>
      </c>
      <c r="J36" s="207" t="s">
        <v>418</v>
      </c>
      <c r="K36" s="218" t="s">
        <v>269</v>
      </c>
      <c r="L36" s="207" t="s">
        <v>72</v>
      </c>
      <c r="M36" s="169">
        <v>3</v>
      </c>
      <c r="N36" s="131">
        <v>9</v>
      </c>
      <c r="O36" s="130">
        <v>1</v>
      </c>
      <c r="P36" s="130"/>
      <c r="Q36" s="130"/>
      <c r="R36" s="130"/>
      <c r="S36" s="175">
        <v>1</v>
      </c>
      <c r="T36" s="134">
        <v>9</v>
      </c>
      <c r="U36" s="134"/>
      <c r="V36" s="134">
        <v>1</v>
      </c>
      <c r="W36" s="134"/>
      <c r="X36" s="134"/>
      <c r="Y36" s="178">
        <v>2</v>
      </c>
      <c r="Z36" s="139">
        <v>7</v>
      </c>
      <c r="AA36" s="139"/>
      <c r="AB36" s="139">
        <v>3</v>
      </c>
      <c r="AC36" s="139"/>
      <c r="AD36" s="139"/>
      <c r="AE36" s="181">
        <v>6</v>
      </c>
      <c r="AF36" s="64"/>
      <c r="AG36" s="30">
        <v>18</v>
      </c>
      <c r="AH36" s="141">
        <v>3</v>
      </c>
    </row>
    <row r="37" spans="1:34" x14ac:dyDescent="0.25">
      <c r="A37" s="143">
        <v>31</v>
      </c>
      <c r="B37" s="60">
        <f t="shared" si="0"/>
        <v>6</v>
      </c>
      <c r="C37" s="207" t="s">
        <v>87</v>
      </c>
      <c r="D37" s="22">
        <v>65</v>
      </c>
      <c r="E37" s="1" t="s">
        <v>457</v>
      </c>
      <c r="F37" s="207" t="s">
        <v>458</v>
      </c>
      <c r="G37" s="207" t="s">
        <v>129</v>
      </c>
      <c r="H37" s="19" t="s">
        <v>61</v>
      </c>
      <c r="I37" s="207">
        <v>300</v>
      </c>
      <c r="J37" s="207" t="s">
        <v>178</v>
      </c>
      <c r="K37" s="218" t="s">
        <v>120</v>
      </c>
      <c r="L37" s="207" t="s">
        <v>72</v>
      </c>
      <c r="M37" s="169">
        <v>3</v>
      </c>
      <c r="N37" s="131">
        <v>9</v>
      </c>
      <c r="O37" s="130">
        <v>1</v>
      </c>
      <c r="P37" s="130"/>
      <c r="Q37" s="130"/>
      <c r="R37" s="130"/>
      <c r="S37" s="175">
        <v>1</v>
      </c>
      <c r="T37" s="134">
        <v>7</v>
      </c>
      <c r="U37" s="134">
        <v>1</v>
      </c>
      <c r="V37" s="134">
        <v>1</v>
      </c>
      <c r="W37" s="134">
        <v>1</v>
      </c>
      <c r="X37" s="134"/>
      <c r="Y37" s="178">
        <v>6</v>
      </c>
      <c r="Z37" s="139">
        <v>8</v>
      </c>
      <c r="AA37" s="139">
        <v>2</v>
      </c>
      <c r="AB37" s="139"/>
      <c r="AC37" s="139"/>
      <c r="AD37" s="139"/>
      <c r="AE37" s="181">
        <v>2</v>
      </c>
      <c r="AF37" s="64"/>
      <c r="AG37" s="30">
        <v>17</v>
      </c>
      <c r="AH37" s="141">
        <v>3</v>
      </c>
    </row>
    <row r="38" spans="1:34" x14ac:dyDescent="0.25">
      <c r="A38" s="143">
        <v>32</v>
      </c>
      <c r="B38" s="60">
        <f t="shared" si="0"/>
        <v>7</v>
      </c>
      <c r="C38" s="207" t="s">
        <v>87</v>
      </c>
      <c r="D38" s="22">
        <v>46</v>
      </c>
      <c r="E38" s="1" t="s">
        <v>149</v>
      </c>
      <c r="F38" s="207" t="s">
        <v>150</v>
      </c>
      <c r="G38" s="207" t="s">
        <v>129</v>
      </c>
      <c r="H38" s="19" t="s">
        <v>54</v>
      </c>
      <c r="I38" s="207">
        <v>260</v>
      </c>
      <c r="J38" s="207" t="s">
        <v>116</v>
      </c>
      <c r="K38" s="218" t="s">
        <v>120</v>
      </c>
      <c r="L38" s="207" t="s">
        <v>72</v>
      </c>
      <c r="M38" s="169">
        <v>3</v>
      </c>
      <c r="N38" s="131">
        <v>7</v>
      </c>
      <c r="O38" s="130">
        <v>3</v>
      </c>
      <c r="P38" s="130"/>
      <c r="Q38" s="130"/>
      <c r="R38" s="130"/>
      <c r="S38" s="175">
        <v>3</v>
      </c>
      <c r="T38" s="134">
        <v>9</v>
      </c>
      <c r="U38" s="134">
        <v>1</v>
      </c>
      <c r="V38" s="134"/>
      <c r="W38" s="134"/>
      <c r="X38" s="134"/>
      <c r="Y38" s="178">
        <v>1</v>
      </c>
      <c r="Z38" s="139">
        <v>9</v>
      </c>
      <c r="AA38" s="139"/>
      <c r="AB38" s="139"/>
      <c r="AC38" s="139"/>
      <c r="AD38" s="139">
        <v>1</v>
      </c>
      <c r="AE38" s="181">
        <v>5</v>
      </c>
      <c r="AF38" s="64"/>
      <c r="AG38" s="30">
        <v>16</v>
      </c>
      <c r="AH38" s="141">
        <v>4</v>
      </c>
    </row>
    <row r="39" spans="1:34" x14ac:dyDescent="0.25">
      <c r="A39" s="143">
        <v>33</v>
      </c>
      <c r="B39" s="60">
        <f t="shared" si="0"/>
        <v>8</v>
      </c>
      <c r="C39" s="207" t="s">
        <v>87</v>
      </c>
      <c r="D39" s="22">
        <v>70</v>
      </c>
      <c r="E39" s="1" t="s">
        <v>462</v>
      </c>
      <c r="F39" s="207" t="s">
        <v>464</v>
      </c>
      <c r="G39" s="207" t="s">
        <v>129</v>
      </c>
      <c r="H39" s="19" t="s">
        <v>61</v>
      </c>
      <c r="I39" s="207">
        <v>250</v>
      </c>
      <c r="J39" s="207" t="s">
        <v>463</v>
      </c>
      <c r="K39" s="218" t="s">
        <v>120</v>
      </c>
      <c r="L39" s="207" t="s">
        <v>72</v>
      </c>
      <c r="M39" s="169">
        <v>3</v>
      </c>
      <c r="N39" s="131">
        <v>8</v>
      </c>
      <c r="O39" s="130">
        <v>2</v>
      </c>
      <c r="P39" s="130"/>
      <c r="Q39" s="130"/>
      <c r="R39" s="130"/>
      <c r="S39" s="175">
        <v>2</v>
      </c>
      <c r="T39" s="134">
        <v>9</v>
      </c>
      <c r="U39" s="134"/>
      <c r="V39" s="134"/>
      <c r="W39" s="134">
        <v>1</v>
      </c>
      <c r="X39" s="134"/>
      <c r="Y39" s="178">
        <v>3</v>
      </c>
      <c r="Z39" s="139">
        <v>8</v>
      </c>
      <c r="AA39" s="139"/>
      <c r="AB39" s="139">
        <v>2</v>
      </c>
      <c r="AC39" s="139"/>
      <c r="AD39" s="139"/>
      <c r="AE39" s="181">
        <v>4</v>
      </c>
      <c r="AF39" s="64"/>
      <c r="AG39" s="30">
        <v>17</v>
      </c>
      <c r="AH39" s="141">
        <v>5</v>
      </c>
    </row>
    <row r="40" spans="1:34" x14ac:dyDescent="0.25">
      <c r="A40" s="143">
        <v>34</v>
      </c>
      <c r="B40" s="60">
        <f t="shared" si="0"/>
        <v>9</v>
      </c>
      <c r="C40" s="207" t="s">
        <v>87</v>
      </c>
      <c r="D40" s="22">
        <v>72</v>
      </c>
      <c r="E40" s="1" t="s">
        <v>468</v>
      </c>
      <c r="F40" s="207" t="s">
        <v>469</v>
      </c>
      <c r="G40" s="207" t="s">
        <v>129</v>
      </c>
      <c r="H40" s="19" t="s">
        <v>61</v>
      </c>
      <c r="I40" s="207">
        <v>250</v>
      </c>
      <c r="J40" s="207" t="s">
        <v>117</v>
      </c>
      <c r="K40" s="218" t="s">
        <v>120</v>
      </c>
      <c r="L40" s="207" t="s">
        <v>72</v>
      </c>
      <c r="M40" s="169">
        <v>2</v>
      </c>
      <c r="N40" s="131">
        <v>8</v>
      </c>
      <c r="O40" s="130">
        <v>2</v>
      </c>
      <c r="P40" s="130"/>
      <c r="Q40" s="130"/>
      <c r="R40" s="130"/>
      <c r="S40" s="175">
        <v>2</v>
      </c>
      <c r="T40" s="134">
        <v>7</v>
      </c>
      <c r="U40" s="134">
        <v>3</v>
      </c>
      <c r="V40" s="134"/>
      <c r="W40" s="134"/>
      <c r="X40" s="134"/>
      <c r="Y40" s="178">
        <v>3</v>
      </c>
      <c r="Z40" s="139"/>
      <c r="AA40" s="139"/>
      <c r="AB40" s="139"/>
      <c r="AC40" s="139"/>
      <c r="AD40" s="139"/>
      <c r="AE40" s="181">
        <v>0</v>
      </c>
      <c r="AF40" s="64"/>
      <c r="AG40" s="30">
        <v>15</v>
      </c>
      <c r="AH40" s="141">
        <v>5</v>
      </c>
    </row>
    <row r="41" spans="1:34" x14ac:dyDescent="0.25">
      <c r="A41" s="143">
        <v>35</v>
      </c>
      <c r="B41" s="60">
        <f t="shared" si="0"/>
        <v>10</v>
      </c>
      <c r="C41" s="207" t="s">
        <v>87</v>
      </c>
      <c r="D41" s="22">
        <v>59</v>
      </c>
      <c r="E41" s="1" t="s">
        <v>452</v>
      </c>
      <c r="F41" s="207" t="s">
        <v>453</v>
      </c>
      <c r="G41" s="207" t="s">
        <v>129</v>
      </c>
      <c r="H41" s="19" t="s">
        <v>142</v>
      </c>
      <c r="I41" s="207">
        <v>300</v>
      </c>
      <c r="J41" s="207" t="s">
        <v>204</v>
      </c>
      <c r="K41" s="218" t="s">
        <v>120</v>
      </c>
      <c r="L41" s="207" t="s">
        <v>72</v>
      </c>
      <c r="M41" s="169">
        <v>3</v>
      </c>
      <c r="N41" s="131">
        <v>7</v>
      </c>
      <c r="O41" s="130">
        <v>2</v>
      </c>
      <c r="P41" s="130">
        <v>1</v>
      </c>
      <c r="Q41" s="130"/>
      <c r="R41" s="130"/>
      <c r="S41" s="175">
        <v>4</v>
      </c>
      <c r="T41" s="134">
        <v>9</v>
      </c>
      <c r="U41" s="134">
        <v>1</v>
      </c>
      <c r="V41" s="134"/>
      <c r="W41" s="134"/>
      <c r="X41" s="134"/>
      <c r="Y41" s="178">
        <v>1</v>
      </c>
      <c r="Z41" s="139">
        <v>7</v>
      </c>
      <c r="AA41" s="139">
        <v>2</v>
      </c>
      <c r="AB41" s="139">
        <v>1</v>
      </c>
      <c r="AC41" s="139"/>
      <c r="AD41" s="139"/>
      <c r="AE41" s="181">
        <v>4</v>
      </c>
      <c r="AF41" s="64"/>
      <c r="AG41" s="30">
        <v>16</v>
      </c>
      <c r="AH41" s="141">
        <v>5</v>
      </c>
    </row>
    <row r="42" spans="1:34" x14ac:dyDescent="0.25">
      <c r="A42" s="143">
        <v>36</v>
      </c>
      <c r="B42" s="60">
        <f t="shared" si="0"/>
        <v>11</v>
      </c>
      <c r="C42" s="207" t="s">
        <v>87</v>
      </c>
      <c r="D42" s="22">
        <v>26</v>
      </c>
      <c r="E42" s="1" t="s">
        <v>409</v>
      </c>
      <c r="F42" s="207" t="s">
        <v>410</v>
      </c>
      <c r="G42" s="207" t="s">
        <v>129</v>
      </c>
      <c r="H42" s="19" t="s">
        <v>61</v>
      </c>
      <c r="I42" s="207">
        <v>250</v>
      </c>
      <c r="J42" s="207" t="s">
        <v>411</v>
      </c>
      <c r="K42" s="218" t="s">
        <v>120</v>
      </c>
      <c r="L42" s="207" t="s">
        <v>72</v>
      </c>
      <c r="M42" s="169">
        <v>3</v>
      </c>
      <c r="N42" s="131">
        <v>8</v>
      </c>
      <c r="O42" s="130">
        <v>1</v>
      </c>
      <c r="P42" s="130">
        <v>1</v>
      </c>
      <c r="Q42" s="130"/>
      <c r="R42" s="130"/>
      <c r="S42" s="175">
        <v>3</v>
      </c>
      <c r="T42" s="134">
        <v>6</v>
      </c>
      <c r="U42" s="134">
        <v>3</v>
      </c>
      <c r="V42" s="134"/>
      <c r="W42" s="134">
        <v>1</v>
      </c>
      <c r="X42" s="134"/>
      <c r="Y42" s="178">
        <v>6</v>
      </c>
      <c r="Z42" s="139">
        <v>5</v>
      </c>
      <c r="AA42" s="139">
        <v>4</v>
      </c>
      <c r="AB42" s="139">
        <v>1</v>
      </c>
      <c r="AC42" s="139"/>
      <c r="AD42" s="139"/>
      <c r="AE42" s="181">
        <v>6</v>
      </c>
      <c r="AF42" s="64"/>
      <c r="AG42" s="30">
        <v>13</v>
      </c>
      <c r="AH42" s="141">
        <v>9</v>
      </c>
    </row>
    <row r="43" spans="1:34" x14ac:dyDescent="0.25">
      <c r="A43" s="143">
        <v>37</v>
      </c>
      <c r="B43" s="60">
        <f t="shared" si="0"/>
        <v>12</v>
      </c>
      <c r="C43" s="207" t="s">
        <v>87</v>
      </c>
      <c r="D43" s="22">
        <v>54</v>
      </c>
      <c r="E43" s="1" t="s">
        <v>449</v>
      </c>
      <c r="F43" s="207" t="s">
        <v>359</v>
      </c>
      <c r="G43" s="207" t="s">
        <v>129</v>
      </c>
      <c r="H43" s="19" t="s">
        <v>61</v>
      </c>
      <c r="I43" s="207">
        <v>250</v>
      </c>
      <c r="J43" s="207" t="s">
        <v>117</v>
      </c>
      <c r="K43" s="218" t="s">
        <v>120</v>
      </c>
      <c r="L43" s="207" t="s">
        <v>72</v>
      </c>
      <c r="M43" s="169">
        <v>3</v>
      </c>
      <c r="N43" s="131">
        <v>8</v>
      </c>
      <c r="O43" s="130"/>
      <c r="P43" s="130">
        <v>1</v>
      </c>
      <c r="Q43" s="130"/>
      <c r="R43" s="130">
        <v>1</v>
      </c>
      <c r="S43" s="175">
        <v>7</v>
      </c>
      <c r="T43" s="134">
        <v>7</v>
      </c>
      <c r="U43" s="134">
        <v>3</v>
      </c>
      <c r="V43" s="134"/>
      <c r="W43" s="134"/>
      <c r="X43" s="134"/>
      <c r="Y43" s="178">
        <v>3</v>
      </c>
      <c r="Z43" s="139">
        <v>8</v>
      </c>
      <c r="AA43" s="139"/>
      <c r="AB43" s="139"/>
      <c r="AC43" s="139">
        <v>2</v>
      </c>
      <c r="AD43" s="139"/>
      <c r="AE43" s="181">
        <v>6</v>
      </c>
      <c r="AF43" s="64"/>
      <c r="AG43" s="30">
        <v>15</v>
      </c>
      <c r="AH43" s="141">
        <v>10</v>
      </c>
    </row>
    <row r="44" spans="1:34" x14ac:dyDescent="0.25">
      <c r="A44" s="143">
        <v>38</v>
      </c>
      <c r="B44" s="60">
        <f t="shared" si="0"/>
        <v>13</v>
      </c>
      <c r="C44" s="207" t="s">
        <v>87</v>
      </c>
      <c r="D44" s="22">
        <v>27</v>
      </c>
      <c r="E44" s="1" t="s">
        <v>160</v>
      </c>
      <c r="F44" s="207" t="s">
        <v>161</v>
      </c>
      <c r="G44" s="207" t="s">
        <v>129</v>
      </c>
      <c r="H44" s="19" t="s">
        <v>159</v>
      </c>
      <c r="I44" s="207">
        <v>125</v>
      </c>
      <c r="J44" s="207" t="s">
        <v>116</v>
      </c>
      <c r="K44" s="218" t="s">
        <v>120</v>
      </c>
      <c r="L44" s="207" t="s">
        <v>72</v>
      </c>
      <c r="M44" s="169">
        <v>3</v>
      </c>
      <c r="N44" s="131">
        <v>5</v>
      </c>
      <c r="O44" s="130">
        <v>4</v>
      </c>
      <c r="P44" s="130"/>
      <c r="Q44" s="130">
        <v>1</v>
      </c>
      <c r="R44" s="130"/>
      <c r="S44" s="175">
        <v>7</v>
      </c>
      <c r="T44" s="134">
        <v>6</v>
      </c>
      <c r="U44" s="134">
        <v>1</v>
      </c>
      <c r="V44" s="134">
        <v>1</v>
      </c>
      <c r="W44" s="134">
        <v>2</v>
      </c>
      <c r="X44" s="134"/>
      <c r="Y44" s="178">
        <v>9</v>
      </c>
      <c r="Z44" s="139">
        <v>7</v>
      </c>
      <c r="AA44" s="139">
        <v>3</v>
      </c>
      <c r="AB44" s="139"/>
      <c r="AC44" s="139"/>
      <c r="AD44" s="139"/>
      <c r="AE44" s="181">
        <v>3</v>
      </c>
      <c r="AF44" s="64"/>
      <c r="AG44" s="30">
        <v>12</v>
      </c>
      <c r="AH44" s="141">
        <v>10</v>
      </c>
    </row>
    <row r="45" spans="1:34" x14ac:dyDescent="0.25">
      <c r="A45" s="143">
        <v>39</v>
      </c>
      <c r="B45" s="60">
        <f t="shared" si="0"/>
        <v>14</v>
      </c>
      <c r="C45" s="207" t="s">
        <v>87</v>
      </c>
      <c r="D45" s="22">
        <v>58</v>
      </c>
      <c r="E45" s="1" t="s">
        <v>197</v>
      </c>
      <c r="F45" s="207" t="s">
        <v>198</v>
      </c>
      <c r="G45" s="207" t="s">
        <v>129</v>
      </c>
      <c r="H45" s="19" t="s">
        <v>390</v>
      </c>
      <c r="I45" s="207">
        <v>300</v>
      </c>
      <c r="J45" s="207" t="s">
        <v>180</v>
      </c>
      <c r="K45" s="218" t="s">
        <v>120</v>
      </c>
      <c r="L45" s="207" t="s">
        <v>72</v>
      </c>
      <c r="M45" s="169">
        <v>3</v>
      </c>
      <c r="N45" s="131">
        <v>8</v>
      </c>
      <c r="O45" s="130"/>
      <c r="P45" s="130">
        <v>1</v>
      </c>
      <c r="Q45" s="130">
        <v>1</v>
      </c>
      <c r="R45" s="130"/>
      <c r="S45" s="175">
        <v>5</v>
      </c>
      <c r="T45" s="134">
        <v>6</v>
      </c>
      <c r="U45" s="134">
        <v>2</v>
      </c>
      <c r="V45" s="134">
        <v>1</v>
      </c>
      <c r="W45" s="134">
        <v>1</v>
      </c>
      <c r="X45" s="134"/>
      <c r="Y45" s="178">
        <v>7</v>
      </c>
      <c r="Z45" s="139">
        <v>6</v>
      </c>
      <c r="AA45" s="139">
        <v>1</v>
      </c>
      <c r="AB45" s="139"/>
      <c r="AC45" s="139">
        <v>2</v>
      </c>
      <c r="AD45" s="139">
        <v>1</v>
      </c>
      <c r="AE45" s="181">
        <v>12</v>
      </c>
      <c r="AF45" s="64"/>
      <c r="AG45" s="30">
        <v>14</v>
      </c>
      <c r="AH45" s="141">
        <v>12</v>
      </c>
    </row>
    <row r="46" spans="1:34" x14ac:dyDescent="0.25">
      <c r="A46" s="143">
        <v>40</v>
      </c>
      <c r="B46" s="60">
        <f t="shared" si="0"/>
        <v>15</v>
      </c>
      <c r="C46" s="207" t="s">
        <v>87</v>
      </c>
      <c r="D46" s="22">
        <v>38</v>
      </c>
      <c r="E46" s="1" t="s">
        <v>226</v>
      </c>
      <c r="F46" s="207" t="s">
        <v>150</v>
      </c>
      <c r="G46" s="207" t="s">
        <v>129</v>
      </c>
      <c r="H46" s="19" t="s">
        <v>61</v>
      </c>
      <c r="I46" s="207">
        <v>280</v>
      </c>
      <c r="J46" s="207" t="s">
        <v>204</v>
      </c>
      <c r="K46" s="218" t="s">
        <v>120</v>
      </c>
      <c r="L46" s="207" t="s">
        <v>72</v>
      </c>
      <c r="M46" s="169">
        <v>3</v>
      </c>
      <c r="N46" s="131">
        <v>7</v>
      </c>
      <c r="O46" s="130">
        <v>1</v>
      </c>
      <c r="P46" s="130">
        <v>2</v>
      </c>
      <c r="Q46" s="130"/>
      <c r="R46" s="130"/>
      <c r="S46" s="175">
        <v>5</v>
      </c>
      <c r="T46" s="134">
        <v>6</v>
      </c>
      <c r="U46" s="134">
        <v>1</v>
      </c>
      <c r="V46" s="134">
        <v>2</v>
      </c>
      <c r="W46" s="134">
        <v>1</v>
      </c>
      <c r="X46" s="134"/>
      <c r="Y46" s="178">
        <v>8</v>
      </c>
      <c r="Z46" s="139">
        <v>6</v>
      </c>
      <c r="AA46" s="139">
        <v>1</v>
      </c>
      <c r="AB46" s="139">
        <v>1</v>
      </c>
      <c r="AC46" s="139"/>
      <c r="AD46" s="139">
        <v>2</v>
      </c>
      <c r="AE46" s="181">
        <v>13</v>
      </c>
      <c r="AF46" s="64"/>
      <c r="AG46" s="30">
        <v>13</v>
      </c>
      <c r="AH46" s="141">
        <v>13</v>
      </c>
    </row>
    <row r="47" spans="1:34" x14ac:dyDescent="0.25">
      <c r="A47" s="143">
        <v>41</v>
      </c>
      <c r="B47" s="60">
        <f t="shared" si="0"/>
        <v>16</v>
      </c>
      <c r="C47" s="207" t="s">
        <v>87</v>
      </c>
      <c r="D47" s="22">
        <v>47</v>
      </c>
      <c r="E47" s="1" t="s">
        <v>194</v>
      </c>
      <c r="F47" s="207" t="s">
        <v>195</v>
      </c>
      <c r="G47" s="207" t="s">
        <v>129</v>
      </c>
      <c r="H47" s="19" t="s">
        <v>61</v>
      </c>
      <c r="I47" s="207">
        <v>280</v>
      </c>
      <c r="J47" s="207" t="s">
        <v>117</v>
      </c>
      <c r="K47" s="218" t="s">
        <v>120</v>
      </c>
      <c r="L47" s="207" t="s">
        <v>72</v>
      </c>
      <c r="M47" s="169">
        <v>2</v>
      </c>
      <c r="N47" s="131">
        <v>8</v>
      </c>
      <c r="O47" s="130"/>
      <c r="P47" s="130"/>
      <c r="Q47" s="130">
        <v>1</v>
      </c>
      <c r="R47" s="130">
        <v>1</v>
      </c>
      <c r="S47" s="175">
        <v>8</v>
      </c>
      <c r="T47" s="134">
        <v>7</v>
      </c>
      <c r="U47" s="134">
        <v>2</v>
      </c>
      <c r="V47" s="134"/>
      <c r="W47" s="134">
        <v>1</v>
      </c>
      <c r="X47" s="134"/>
      <c r="Y47" s="178">
        <v>5</v>
      </c>
      <c r="Z47" s="139"/>
      <c r="AA47" s="139"/>
      <c r="AB47" s="139"/>
      <c r="AC47" s="139"/>
      <c r="AD47" s="139"/>
      <c r="AE47" s="181">
        <v>0</v>
      </c>
      <c r="AF47" s="64"/>
      <c r="AG47" s="30">
        <v>15</v>
      </c>
      <c r="AH47" s="141">
        <v>13</v>
      </c>
    </row>
    <row r="48" spans="1:34" x14ac:dyDescent="0.25">
      <c r="A48" s="143">
        <v>42</v>
      </c>
      <c r="B48" s="60">
        <f t="shared" si="0"/>
        <v>17</v>
      </c>
      <c r="C48" s="207" t="s">
        <v>87</v>
      </c>
      <c r="D48" s="22">
        <v>30</v>
      </c>
      <c r="E48" s="1" t="s">
        <v>420</v>
      </c>
      <c r="F48" s="207" t="s">
        <v>225</v>
      </c>
      <c r="G48" s="207" t="s">
        <v>423</v>
      </c>
      <c r="H48" s="19" t="s">
        <v>169</v>
      </c>
      <c r="I48" s="207">
        <v>125</v>
      </c>
      <c r="J48" s="207" t="s">
        <v>421</v>
      </c>
      <c r="K48" s="218" t="s">
        <v>269</v>
      </c>
      <c r="L48" s="207" t="s">
        <v>72</v>
      </c>
      <c r="M48" s="169">
        <v>3</v>
      </c>
      <c r="N48" s="131">
        <v>5</v>
      </c>
      <c r="O48" s="130">
        <v>4</v>
      </c>
      <c r="P48" s="130">
        <v>1</v>
      </c>
      <c r="Q48" s="130"/>
      <c r="R48" s="130"/>
      <c r="S48" s="175">
        <v>6</v>
      </c>
      <c r="T48" s="134">
        <v>5</v>
      </c>
      <c r="U48" s="134"/>
      <c r="V48" s="134">
        <v>3</v>
      </c>
      <c r="W48" s="134">
        <v>1</v>
      </c>
      <c r="X48" s="134">
        <v>1</v>
      </c>
      <c r="Y48" s="178">
        <v>14</v>
      </c>
      <c r="Z48" s="139">
        <v>5</v>
      </c>
      <c r="AA48" s="139">
        <v>3</v>
      </c>
      <c r="AB48" s="139">
        <v>1</v>
      </c>
      <c r="AC48" s="139">
        <v>1</v>
      </c>
      <c r="AD48" s="139"/>
      <c r="AE48" s="181">
        <v>8</v>
      </c>
      <c r="AF48" s="64"/>
      <c r="AG48" s="30">
        <v>10</v>
      </c>
      <c r="AH48" s="141">
        <v>14</v>
      </c>
    </row>
    <row r="49" spans="1:34" x14ac:dyDescent="0.25">
      <c r="A49" s="143">
        <v>43</v>
      </c>
      <c r="B49" s="60">
        <f t="shared" si="0"/>
        <v>18</v>
      </c>
      <c r="C49" s="207" t="s">
        <v>87</v>
      </c>
      <c r="D49" s="22">
        <v>52</v>
      </c>
      <c r="E49" s="1" t="s">
        <v>447</v>
      </c>
      <c r="F49" s="207" t="s">
        <v>448</v>
      </c>
      <c r="G49" s="207" t="s">
        <v>129</v>
      </c>
      <c r="H49" s="19" t="s">
        <v>61</v>
      </c>
      <c r="I49" s="207">
        <v>300</v>
      </c>
      <c r="J49" s="207"/>
      <c r="K49" s="218"/>
      <c r="L49" s="207" t="s">
        <v>72</v>
      </c>
      <c r="M49" s="169">
        <v>2</v>
      </c>
      <c r="N49" s="131">
        <v>5</v>
      </c>
      <c r="O49" s="130">
        <v>4</v>
      </c>
      <c r="P49" s="130"/>
      <c r="Q49" s="130">
        <v>1</v>
      </c>
      <c r="R49" s="130"/>
      <c r="S49" s="175">
        <v>7</v>
      </c>
      <c r="T49" s="134">
        <v>6</v>
      </c>
      <c r="U49" s="134">
        <v>1</v>
      </c>
      <c r="V49" s="134">
        <v>2</v>
      </c>
      <c r="W49" s="134">
        <v>1</v>
      </c>
      <c r="X49" s="134"/>
      <c r="Y49" s="178">
        <v>8</v>
      </c>
      <c r="Z49" s="139"/>
      <c r="AA49" s="139"/>
      <c r="AB49" s="139"/>
      <c r="AC49" s="139"/>
      <c r="AD49" s="139"/>
      <c r="AE49" s="181">
        <v>0</v>
      </c>
      <c r="AF49" s="64"/>
      <c r="AG49" s="30">
        <v>11</v>
      </c>
      <c r="AH49" s="141">
        <v>15</v>
      </c>
    </row>
    <row r="50" spans="1:34" x14ac:dyDescent="0.25">
      <c r="A50" s="143">
        <v>44</v>
      </c>
      <c r="B50" s="60">
        <f t="shared" si="0"/>
        <v>19</v>
      </c>
      <c r="C50" s="207" t="s">
        <v>87</v>
      </c>
      <c r="D50" s="22">
        <v>68</v>
      </c>
      <c r="E50" s="1" t="s">
        <v>461</v>
      </c>
      <c r="F50" s="207" t="s">
        <v>365</v>
      </c>
      <c r="G50" s="207" t="s">
        <v>129</v>
      </c>
      <c r="H50" s="19" t="s">
        <v>61</v>
      </c>
      <c r="I50" s="207">
        <v>250</v>
      </c>
      <c r="J50" s="207" t="s">
        <v>411</v>
      </c>
      <c r="K50" s="218" t="s">
        <v>120</v>
      </c>
      <c r="L50" s="207" t="s">
        <v>72</v>
      </c>
      <c r="M50" s="169">
        <v>3</v>
      </c>
      <c r="N50" s="131">
        <v>6</v>
      </c>
      <c r="O50" s="130">
        <v>1</v>
      </c>
      <c r="P50" s="130">
        <v>1</v>
      </c>
      <c r="Q50" s="130">
        <v>2</v>
      </c>
      <c r="R50" s="130"/>
      <c r="S50" s="175">
        <v>9</v>
      </c>
      <c r="T50" s="134">
        <v>1</v>
      </c>
      <c r="U50" s="134">
        <v>5</v>
      </c>
      <c r="V50" s="134">
        <v>1</v>
      </c>
      <c r="W50" s="134">
        <v>1</v>
      </c>
      <c r="X50" s="134">
        <v>2</v>
      </c>
      <c r="Y50" s="178">
        <v>20</v>
      </c>
      <c r="Z50" s="139">
        <v>6</v>
      </c>
      <c r="AA50" s="139">
        <v>2</v>
      </c>
      <c r="AB50" s="139"/>
      <c r="AC50" s="139">
        <v>2</v>
      </c>
      <c r="AD50" s="139"/>
      <c r="AE50" s="181">
        <v>8</v>
      </c>
      <c r="AF50" s="64"/>
      <c r="AG50" s="30">
        <v>12</v>
      </c>
      <c r="AH50" s="141">
        <v>17</v>
      </c>
    </row>
    <row r="51" spans="1:34" x14ac:dyDescent="0.25">
      <c r="A51" s="143">
        <v>45</v>
      </c>
      <c r="B51" s="60">
        <f t="shared" si="0"/>
        <v>20</v>
      </c>
      <c r="C51" s="207" t="s">
        <v>87</v>
      </c>
      <c r="D51" s="22">
        <v>44</v>
      </c>
      <c r="E51" s="1" t="s">
        <v>441</v>
      </c>
      <c r="F51" s="207" t="s">
        <v>442</v>
      </c>
      <c r="G51" s="207" t="s">
        <v>129</v>
      </c>
      <c r="H51" s="19" t="s">
        <v>61</v>
      </c>
      <c r="I51" s="207">
        <v>280</v>
      </c>
      <c r="J51" s="207" t="s">
        <v>353</v>
      </c>
      <c r="K51" s="218" t="s">
        <v>120</v>
      </c>
      <c r="L51" s="207" t="s">
        <v>72</v>
      </c>
      <c r="M51" s="169">
        <v>2</v>
      </c>
      <c r="N51" s="131">
        <v>6</v>
      </c>
      <c r="O51" s="130">
        <v>2</v>
      </c>
      <c r="P51" s="130">
        <v>1</v>
      </c>
      <c r="Q51" s="130">
        <v>1</v>
      </c>
      <c r="R51" s="130"/>
      <c r="S51" s="175">
        <v>7</v>
      </c>
      <c r="T51" s="134">
        <v>3</v>
      </c>
      <c r="U51" s="134">
        <v>4</v>
      </c>
      <c r="V51" s="134">
        <v>2</v>
      </c>
      <c r="W51" s="134">
        <v>1</v>
      </c>
      <c r="X51" s="134"/>
      <c r="Y51" s="178">
        <v>11</v>
      </c>
      <c r="Z51" s="139"/>
      <c r="AA51" s="139"/>
      <c r="AB51" s="139"/>
      <c r="AC51" s="139"/>
      <c r="AD51" s="139"/>
      <c r="AE51" s="181">
        <v>0</v>
      </c>
      <c r="AF51" s="64"/>
      <c r="AG51" s="30">
        <v>9</v>
      </c>
      <c r="AH51" s="141">
        <v>18</v>
      </c>
    </row>
    <row r="52" spans="1:34" x14ac:dyDescent="0.25">
      <c r="A52" s="143">
        <v>46</v>
      </c>
      <c r="B52" s="60">
        <f t="shared" si="0"/>
        <v>21</v>
      </c>
      <c r="C52" s="207" t="s">
        <v>87</v>
      </c>
      <c r="D52" s="22">
        <v>69</v>
      </c>
      <c r="E52" s="1" t="s">
        <v>462</v>
      </c>
      <c r="F52" s="207" t="s">
        <v>49</v>
      </c>
      <c r="G52" s="207" t="s">
        <v>129</v>
      </c>
      <c r="H52" s="19" t="s">
        <v>61</v>
      </c>
      <c r="I52" s="207">
        <v>250</v>
      </c>
      <c r="J52" s="207" t="s">
        <v>463</v>
      </c>
      <c r="K52" s="218" t="s">
        <v>120</v>
      </c>
      <c r="L52" s="207" t="s">
        <v>72</v>
      </c>
      <c r="M52" s="169">
        <v>3</v>
      </c>
      <c r="N52" s="131">
        <v>5</v>
      </c>
      <c r="O52" s="130">
        <v>2</v>
      </c>
      <c r="P52" s="130">
        <v>2</v>
      </c>
      <c r="Q52" s="130"/>
      <c r="R52" s="130">
        <v>1</v>
      </c>
      <c r="S52" s="175">
        <v>11</v>
      </c>
      <c r="T52" s="134">
        <v>6</v>
      </c>
      <c r="U52" s="134">
        <v>2</v>
      </c>
      <c r="V52" s="134">
        <v>1</v>
      </c>
      <c r="W52" s="134"/>
      <c r="X52" s="134">
        <v>1</v>
      </c>
      <c r="Y52" s="178">
        <v>9</v>
      </c>
      <c r="Z52" s="139">
        <v>7</v>
      </c>
      <c r="AA52" s="139"/>
      <c r="AB52" s="139">
        <v>1</v>
      </c>
      <c r="AC52" s="139">
        <v>1</v>
      </c>
      <c r="AD52" s="139">
        <v>1</v>
      </c>
      <c r="AE52" s="181">
        <v>10</v>
      </c>
      <c r="AF52" s="64"/>
      <c r="AG52" s="30">
        <v>11</v>
      </c>
      <c r="AH52" s="141">
        <v>20</v>
      </c>
    </row>
    <row r="53" spans="1:34" x14ac:dyDescent="0.25">
      <c r="A53" s="143">
        <v>47</v>
      </c>
      <c r="B53" s="60">
        <f t="shared" si="0"/>
        <v>22</v>
      </c>
      <c r="C53" s="207" t="s">
        <v>87</v>
      </c>
      <c r="D53" s="22">
        <v>4</v>
      </c>
      <c r="E53" s="1" t="s">
        <v>294</v>
      </c>
      <c r="F53" s="207" t="s">
        <v>295</v>
      </c>
      <c r="G53" s="207" t="s">
        <v>129</v>
      </c>
      <c r="H53" s="19" t="s">
        <v>61</v>
      </c>
      <c r="I53" s="207">
        <v>250</v>
      </c>
      <c r="J53" s="207" t="s">
        <v>296</v>
      </c>
      <c r="K53" s="218" t="s">
        <v>269</v>
      </c>
      <c r="L53" s="207" t="s">
        <v>72</v>
      </c>
      <c r="M53" s="169">
        <v>3</v>
      </c>
      <c r="N53" s="131">
        <v>5</v>
      </c>
      <c r="O53" s="130">
        <v>2</v>
      </c>
      <c r="P53" s="130"/>
      <c r="Q53" s="130">
        <v>2</v>
      </c>
      <c r="R53" s="130">
        <v>1</v>
      </c>
      <c r="S53" s="175">
        <v>13</v>
      </c>
      <c r="T53" s="134">
        <v>6</v>
      </c>
      <c r="U53" s="134">
        <v>2</v>
      </c>
      <c r="V53" s="134">
        <v>1</v>
      </c>
      <c r="W53" s="134">
        <v>1</v>
      </c>
      <c r="X53" s="134"/>
      <c r="Y53" s="178">
        <v>7</v>
      </c>
      <c r="Z53" s="139">
        <v>6</v>
      </c>
      <c r="AA53" s="139"/>
      <c r="AB53" s="139">
        <v>3</v>
      </c>
      <c r="AC53" s="139">
        <v>1</v>
      </c>
      <c r="AD53" s="139"/>
      <c r="AE53" s="181">
        <v>9</v>
      </c>
      <c r="AF53" s="64"/>
      <c r="AG53" s="30">
        <v>11</v>
      </c>
      <c r="AH53" s="141">
        <v>20</v>
      </c>
    </row>
    <row r="54" spans="1:34" x14ac:dyDescent="0.25">
      <c r="A54" s="143">
        <v>48</v>
      </c>
      <c r="B54" s="60">
        <f t="shared" si="0"/>
        <v>23</v>
      </c>
      <c r="C54" s="207" t="s">
        <v>87</v>
      </c>
      <c r="D54" s="22">
        <v>31</v>
      </c>
      <c r="E54" s="1" t="s">
        <v>424</v>
      </c>
      <c r="F54" s="207" t="s">
        <v>49</v>
      </c>
      <c r="G54" s="207" t="s">
        <v>129</v>
      </c>
      <c r="H54" s="19" t="s">
        <v>159</v>
      </c>
      <c r="I54" s="207">
        <v>250</v>
      </c>
      <c r="J54" s="207" t="s">
        <v>177</v>
      </c>
      <c r="K54" s="218" t="s">
        <v>120</v>
      </c>
      <c r="L54" s="207" t="s">
        <v>72</v>
      </c>
      <c r="M54" s="169">
        <v>2</v>
      </c>
      <c r="N54" s="131">
        <v>7</v>
      </c>
      <c r="O54" s="130">
        <v>1</v>
      </c>
      <c r="P54" s="130">
        <v>1</v>
      </c>
      <c r="Q54" s="130"/>
      <c r="R54" s="130">
        <v>1</v>
      </c>
      <c r="S54" s="175">
        <v>8</v>
      </c>
      <c r="T54" s="134">
        <v>4</v>
      </c>
      <c r="U54" s="134">
        <v>2</v>
      </c>
      <c r="V54" s="134">
        <v>2</v>
      </c>
      <c r="W54" s="134">
        <v>2</v>
      </c>
      <c r="X54" s="134"/>
      <c r="Y54" s="178">
        <v>12</v>
      </c>
      <c r="Z54" s="139"/>
      <c r="AA54" s="139"/>
      <c r="AB54" s="139"/>
      <c r="AC54" s="139"/>
      <c r="AD54" s="139"/>
      <c r="AE54" s="181">
        <v>0</v>
      </c>
      <c r="AF54" s="64"/>
      <c r="AG54" s="30">
        <v>11</v>
      </c>
      <c r="AH54" s="141">
        <v>20</v>
      </c>
    </row>
    <row r="55" spans="1:34" x14ac:dyDescent="0.25">
      <c r="A55" s="143">
        <v>49</v>
      </c>
      <c r="B55" s="60">
        <f t="shared" si="0"/>
        <v>24</v>
      </c>
      <c r="C55" s="207" t="s">
        <v>87</v>
      </c>
      <c r="D55" s="22">
        <v>41</v>
      </c>
      <c r="E55" s="1" t="s">
        <v>437</v>
      </c>
      <c r="F55" s="207" t="s">
        <v>158</v>
      </c>
      <c r="G55" s="207" t="s">
        <v>129</v>
      </c>
      <c r="H55" s="19" t="s">
        <v>61</v>
      </c>
      <c r="I55" s="207">
        <v>250</v>
      </c>
      <c r="J55" s="207" t="s">
        <v>438</v>
      </c>
      <c r="K55" s="218" t="s">
        <v>120</v>
      </c>
      <c r="L55" s="207" t="s">
        <v>72</v>
      </c>
      <c r="M55" s="169">
        <v>2</v>
      </c>
      <c r="N55" s="131">
        <v>5</v>
      </c>
      <c r="O55" s="130">
        <v>2</v>
      </c>
      <c r="P55" s="130"/>
      <c r="Q55" s="130">
        <v>3</v>
      </c>
      <c r="R55" s="130"/>
      <c r="S55" s="175">
        <v>11</v>
      </c>
      <c r="T55" s="134">
        <v>6</v>
      </c>
      <c r="U55" s="134"/>
      <c r="V55" s="134">
        <v>2</v>
      </c>
      <c r="W55" s="134">
        <v>2</v>
      </c>
      <c r="X55" s="134"/>
      <c r="Y55" s="178">
        <v>10</v>
      </c>
      <c r="Z55" s="139"/>
      <c r="AA55" s="139"/>
      <c r="AB55" s="139"/>
      <c r="AC55" s="139"/>
      <c r="AD55" s="139"/>
      <c r="AE55" s="181">
        <v>0</v>
      </c>
      <c r="AF55" s="64"/>
      <c r="AG55" s="30">
        <v>11</v>
      </c>
      <c r="AH55" s="141">
        <v>21</v>
      </c>
    </row>
    <row r="56" spans="1:34" x14ac:dyDescent="0.25">
      <c r="A56" s="143">
        <v>50</v>
      </c>
      <c r="B56" s="60">
        <f t="shared" si="0"/>
        <v>25</v>
      </c>
      <c r="C56" s="207" t="s">
        <v>87</v>
      </c>
      <c r="D56" s="22">
        <v>37</v>
      </c>
      <c r="E56" s="1" t="s">
        <v>430</v>
      </c>
      <c r="F56" s="207" t="s">
        <v>202</v>
      </c>
      <c r="G56" s="207" t="s">
        <v>129</v>
      </c>
      <c r="H56" s="19" t="s">
        <v>61</v>
      </c>
      <c r="I56" s="207">
        <v>125</v>
      </c>
      <c r="J56" s="207" t="s">
        <v>204</v>
      </c>
      <c r="K56" s="218" t="s">
        <v>120</v>
      </c>
      <c r="L56" s="207" t="s">
        <v>72</v>
      </c>
      <c r="M56" s="169">
        <v>2</v>
      </c>
      <c r="N56" s="131">
        <v>6</v>
      </c>
      <c r="O56" s="130">
        <v>1</v>
      </c>
      <c r="P56" s="130">
        <v>1</v>
      </c>
      <c r="Q56" s="130">
        <v>1</v>
      </c>
      <c r="R56" s="130">
        <v>1</v>
      </c>
      <c r="S56" s="175">
        <v>11</v>
      </c>
      <c r="T56" s="134">
        <v>6</v>
      </c>
      <c r="U56" s="134">
        <v>1</v>
      </c>
      <c r="V56" s="134">
        <v>2</v>
      </c>
      <c r="W56" s="134"/>
      <c r="X56" s="134">
        <v>1</v>
      </c>
      <c r="Y56" s="178">
        <v>10</v>
      </c>
      <c r="Z56" s="139"/>
      <c r="AA56" s="139"/>
      <c r="AB56" s="139"/>
      <c r="AC56" s="139"/>
      <c r="AD56" s="139"/>
      <c r="AE56" s="181">
        <v>0</v>
      </c>
      <c r="AF56" s="64"/>
      <c r="AG56" s="30">
        <v>12</v>
      </c>
      <c r="AH56" s="141">
        <v>21</v>
      </c>
    </row>
    <row r="57" spans="1:34" x14ac:dyDescent="0.25">
      <c r="A57" s="143">
        <v>51</v>
      </c>
      <c r="B57" s="60">
        <f t="shared" si="0"/>
        <v>26</v>
      </c>
      <c r="C57" s="207" t="s">
        <v>87</v>
      </c>
      <c r="D57" s="22">
        <v>67</v>
      </c>
      <c r="E57" s="1" t="s">
        <v>459</v>
      </c>
      <c r="F57" s="207" t="s">
        <v>460</v>
      </c>
      <c r="G57" s="207" t="s">
        <v>129</v>
      </c>
      <c r="H57" s="19" t="s">
        <v>54</v>
      </c>
      <c r="I57" s="207">
        <v>260</v>
      </c>
      <c r="J57" s="207" t="s">
        <v>177</v>
      </c>
      <c r="K57" s="218" t="s">
        <v>120</v>
      </c>
      <c r="L57" s="207" t="s">
        <v>72</v>
      </c>
      <c r="M57" s="169">
        <v>3</v>
      </c>
      <c r="N57" s="131">
        <v>5</v>
      </c>
      <c r="O57" s="130">
        <v>2</v>
      </c>
      <c r="P57" s="130">
        <v>1</v>
      </c>
      <c r="Q57" s="130">
        <v>1</v>
      </c>
      <c r="R57" s="130">
        <v>1</v>
      </c>
      <c r="S57" s="175">
        <v>12</v>
      </c>
      <c r="T57" s="134">
        <v>4</v>
      </c>
      <c r="U57" s="134">
        <v>2</v>
      </c>
      <c r="V57" s="134">
        <v>3</v>
      </c>
      <c r="W57" s="134">
        <v>1</v>
      </c>
      <c r="X57" s="134"/>
      <c r="Y57" s="178">
        <v>11</v>
      </c>
      <c r="Z57" s="139">
        <v>5</v>
      </c>
      <c r="AA57" s="139">
        <v>2</v>
      </c>
      <c r="AB57" s="139">
        <v>2</v>
      </c>
      <c r="AC57" s="139">
        <v>1</v>
      </c>
      <c r="AD57" s="139"/>
      <c r="AE57" s="181">
        <v>9</v>
      </c>
      <c r="AF57" s="64"/>
      <c r="AG57" s="30">
        <v>10</v>
      </c>
      <c r="AH57" s="141">
        <v>21</v>
      </c>
    </row>
    <row r="58" spans="1:34" x14ac:dyDescent="0.25">
      <c r="A58" s="143">
        <v>52</v>
      </c>
      <c r="B58" s="60">
        <f t="shared" si="0"/>
        <v>27</v>
      </c>
      <c r="C58" s="207" t="s">
        <v>87</v>
      </c>
      <c r="D58" s="22">
        <v>20</v>
      </c>
      <c r="E58" s="1" t="s">
        <v>167</v>
      </c>
      <c r="F58" s="207" t="s">
        <v>173</v>
      </c>
      <c r="G58" s="207" t="s">
        <v>174</v>
      </c>
      <c r="H58" s="19" t="s">
        <v>61</v>
      </c>
      <c r="I58" s="207">
        <v>125</v>
      </c>
      <c r="J58" s="207" t="s">
        <v>117</v>
      </c>
      <c r="K58" s="218" t="s">
        <v>120</v>
      </c>
      <c r="L58" s="207" t="s">
        <v>72</v>
      </c>
      <c r="M58" s="169">
        <v>3</v>
      </c>
      <c r="N58" s="131">
        <v>3</v>
      </c>
      <c r="O58" s="130">
        <v>4</v>
      </c>
      <c r="P58" s="130">
        <v>1</v>
      </c>
      <c r="Q58" s="130">
        <v>1</v>
      </c>
      <c r="R58" s="130">
        <v>1</v>
      </c>
      <c r="S58" s="175">
        <v>14</v>
      </c>
      <c r="T58" s="134">
        <v>6</v>
      </c>
      <c r="U58" s="134">
        <v>1</v>
      </c>
      <c r="V58" s="134">
        <v>2</v>
      </c>
      <c r="W58" s="134">
        <v>1</v>
      </c>
      <c r="X58" s="134"/>
      <c r="Y58" s="178">
        <v>8</v>
      </c>
      <c r="Z58" s="139">
        <v>4</v>
      </c>
      <c r="AA58" s="139">
        <v>3</v>
      </c>
      <c r="AB58" s="139">
        <v>2</v>
      </c>
      <c r="AC58" s="139">
        <v>1</v>
      </c>
      <c r="AD58" s="139"/>
      <c r="AE58" s="181">
        <v>10</v>
      </c>
      <c r="AF58" s="64"/>
      <c r="AG58" s="30">
        <v>9</v>
      </c>
      <c r="AH58" s="141">
        <v>22</v>
      </c>
    </row>
    <row r="59" spans="1:34" x14ac:dyDescent="0.25">
      <c r="A59" s="143">
        <v>53</v>
      </c>
      <c r="B59" s="60">
        <f t="shared" si="0"/>
        <v>28</v>
      </c>
      <c r="C59" s="207" t="s">
        <v>87</v>
      </c>
      <c r="D59" s="22">
        <v>32</v>
      </c>
      <c r="E59" s="1" t="s">
        <v>203</v>
      </c>
      <c r="F59" s="207" t="s">
        <v>49</v>
      </c>
      <c r="G59" s="207" t="s">
        <v>129</v>
      </c>
      <c r="H59" s="19" t="s">
        <v>169</v>
      </c>
      <c r="I59" s="207">
        <v>250</v>
      </c>
      <c r="J59" s="207" t="s">
        <v>116</v>
      </c>
      <c r="K59" s="218" t="s">
        <v>120</v>
      </c>
      <c r="L59" s="207" t="s">
        <v>72</v>
      </c>
      <c r="M59" s="169">
        <v>3</v>
      </c>
      <c r="N59" s="131">
        <v>2</v>
      </c>
      <c r="O59" s="130">
        <v>1</v>
      </c>
      <c r="P59" s="130">
        <v>1</v>
      </c>
      <c r="Q59" s="130">
        <v>4</v>
      </c>
      <c r="R59" s="130">
        <v>2</v>
      </c>
      <c r="S59" s="175">
        <v>25</v>
      </c>
      <c r="T59" s="134">
        <v>3</v>
      </c>
      <c r="U59" s="134">
        <v>2</v>
      </c>
      <c r="V59" s="134">
        <v>2</v>
      </c>
      <c r="W59" s="134">
        <v>1</v>
      </c>
      <c r="X59" s="134">
        <v>2</v>
      </c>
      <c r="Y59" s="178">
        <v>19</v>
      </c>
      <c r="Z59" s="139">
        <v>4</v>
      </c>
      <c r="AA59" s="139">
        <v>3</v>
      </c>
      <c r="AB59" s="139">
        <v>1</v>
      </c>
      <c r="AC59" s="139">
        <v>1</v>
      </c>
      <c r="AD59" s="139">
        <v>1</v>
      </c>
      <c r="AE59" s="181">
        <v>13</v>
      </c>
      <c r="AF59" s="64"/>
      <c r="AG59" s="30">
        <v>6</v>
      </c>
      <c r="AH59" s="141">
        <v>38</v>
      </c>
    </row>
    <row r="60" spans="1:34" x14ac:dyDescent="0.25">
      <c r="A60" s="143">
        <v>54</v>
      </c>
      <c r="B60" s="60" t="str">
        <f t="shared" si="0"/>
        <v/>
      </c>
      <c r="C60" s="207"/>
      <c r="D60" s="207"/>
      <c r="E60" s="207"/>
      <c r="F60" s="207"/>
      <c r="G60" s="207"/>
      <c r="H60" s="207"/>
      <c r="I60" s="207"/>
      <c r="J60" s="207"/>
      <c r="K60" s="74"/>
      <c r="L60" s="207"/>
      <c r="M60" s="169"/>
      <c r="N60" s="131"/>
      <c r="O60" s="130"/>
      <c r="P60" s="130"/>
      <c r="Q60" s="130"/>
      <c r="R60" s="130"/>
      <c r="S60" s="175"/>
      <c r="T60" s="134"/>
      <c r="U60" s="134"/>
      <c r="V60" s="134"/>
      <c r="W60" s="134"/>
      <c r="X60" s="134"/>
      <c r="Y60" s="178"/>
      <c r="Z60" s="139"/>
      <c r="AA60" s="139"/>
      <c r="AB60" s="139"/>
      <c r="AC60" s="139"/>
      <c r="AD60" s="139"/>
      <c r="AE60" s="181"/>
      <c r="AF60" s="64"/>
      <c r="AG60" s="30"/>
      <c r="AH60" s="141"/>
    </row>
    <row r="61" spans="1:34" x14ac:dyDescent="0.25">
      <c r="A61" s="143">
        <v>55</v>
      </c>
      <c r="B61" s="60">
        <f t="shared" si="0"/>
        <v>1</v>
      </c>
      <c r="C61" s="207" t="s">
        <v>88</v>
      </c>
      <c r="D61" s="22">
        <v>1</v>
      </c>
      <c r="E61" s="1" t="s">
        <v>287</v>
      </c>
      <c r="F61" s="207" t="s">
        <v>288</v>
      </c>
      <c r="G61" s="207" t="s">
        <v>129</v>
      </c>
      <c r="H61" s="19" t="s">
        <v>61</v>
      </c>
      <c r="I61" s="207">
        <v>250</v>
      </c>
      <c r="J61" s="207" t="s">
        <v>180</v>
      </c>
      <c r="K61" s="218" t="s">
        <v>120</v>
      </c>
      <c r="L61" s="207" t="s">
        <v>72</v>
      </c>
      <c r="M61" s="169">
        <v>3</v>
      </c>
      <c r="N61" s="131">
        <v>7</v>
      </c>
      <c r="O61" s="130">
        <v>2</v>
      </c>
      <c r="P61" s="130">
        <v>1</v>
      </c>
      <c r="Q61" s="130"/>
      <c r="R61" s="130"/>
      <c r="S61" s="175">
        <v>4</v>
      </c>
      <c r="T61" s="134">
        <v>6</v>
      </c>
      <c r="U61" s="134">
        <v>3</v>
      </c>
      <c r="V61" s="134">
        <v>1</v>
      </c>
      <c r="W61" s="134"/>
      <c r="X61" s="134"/>
      <c r="Y61" s="178">
        <v>5</v>
      </c>
      <c r="Z61" s="139">
        <v>8</v>
      </c>
      <c r="AA61" s="139"/>
      <c r="AB61" s="139">
        <v>2</v>
      </c>
      <c r="AC61" s="139"/>
      <c r="AD61" s="139"/>
      <c r="AE61" s="181">
        <v>4</v>
      </c>
      <c r="AF61" s="64"/>
      <c r="AG61" s="30">
        <v>15</v>
      </c>
      <c r="AH61" s="141">
        <v>8</v>
      </c>
    </row>
    <row r="62" spans="1:34" x14ac:dyDescent="0.25">
      <c r="A62" s="143">
        <v>56</v>
      </c>
      <c r="B62" s="60">
        <f t="shared" si="0"/>
        <v>2</v>
      </c>
      <c r="C62" s="207" t="s">
        <v>88</v>
      </c>
      <c r="D62" s="22">
        <v>48</v>
      </c>
      <c r="E62" s="1" t="s">
        <v>193</v>
      </c>
      <c r="F62" s="207" t="s">
        <v>215</v>
      </c>
      <c r="G62" s="207" t="s">
        <v>423</v>
      </c>
      <c r="H62" s="19" t="s">
        <v>142</v>
      </c>
      <c r="I62" s="207">
        <v>80</v>
      </c>
      <c r="J62" s="207" t="s">
        <v>180</v>
      </c>
      <c r="K62" s="218" t="s">
        <v>120</v>
      </c>
      <c r="L62" s="207" t="s">
        <v>72</v>
      </c>
      <c r="M62" s="169">
        <v>3</v>
      </c>
      <c r="N62" s="131">
        <v>8</v>
      </c>
      <c r="O62" s="130">
        <v>2</v>
      </c>
      <c r="P62" s="130"/>
      <c r="Q62" s="130"/>
      <c r="R62" s="130"/>
      <c r="S62" s="175">
        <v>2</v>
      </c>
      <c r="T62" s="134">
        <v>7</v>
      </c>
      <c r="U62" s="134"/>
      <c r="V62" s="134"/>
      <c r="W62" s="134">
        <v>1</v>
      </c>
      <c r="X62" s="134">
        <v>2</v>
      </c>
      <c r="Y62" s="178">
        <v>13</v>
      </c>
      <c r="Z62" s="139">
        <v>5</v>
      </c>
      <c r="AA62" s="139">
        <v>3</v>
      </c>
      <c r="AB62" s="139"/>
      <c r="AC62" s="139">
        <v>2</v>
      </c>
      <c r="AD62" s="139"/>
      <c r="AE62" s="181">
        <v>9</v>
      </c>
      <c r="AF62" s="64"/>
      <c r="AG62" s="30">
        <v>13</v>
      </c>
      <c r="AH62" s="141">
        <v>11</v>
      </c>
    </row>
    <row r="63" spans="1:34" x14ac:dyDescent="0.25">
      <c r="A63" s="143">
        <v>57</v>
      </c>
      <c r="B63" s="60">
        <f t="shared" si="0"/>
        <v>3</v>
      </c>
      <c r="C63" s="207" t="s">
        <v>88</v>
      </c>
      <c r="D63" s="22">
        <v>71</v>
      </c>
      <c r="E63" s="1" t="s">
        <v>465</v>
      </c>
      <c r="F63" s="207" t="s">
        <v>53</v>
      </c>
      <c r="G63" s="207" t="s">
        <v>129</v>
      </c>
      <c r="H63" s="19" t="s">
        <v>142</v>
      </c>
      <c r="I63" s="207">
        <v>125</v>
      </c>
      <c r="J63" s="207" t="s">
        <v>466</v>
      </c>
      <c r="K63" s="218" t="s">
        <v>120</v>
      </c>
      <c r="L63" s="207" t="s">
        <v>72</v>
      </c>
      <c r="M63" s="169">
        <v>3</v>
      </c>
      <c r="N63" s="131">
        <v>7</v>
      </c>
      <c r="O63" s="130">
        <v>1</v>
      </c>
      <c r="P63" s="130">
        <v>1</v>
      </c>
      <c r="Q63" s="130">
        <v>1</v>
      </c>
      <c r="R63" s="130"/>
      <c r="S63" s="175">
        <v>6</v>
      </c>
      <c r="T63" s="134">
        <v>8</v>
      </c>
      <c r="U63" s="134"/>
      <c r="V63" s="134"/>
      <c r="W63" s="134">
        <v>2</v>
      </c>
      <c r="X63" s="134"/>
      <c r="Y63" s="178">
        <v>6</v>
      </c>
      <c r="Z63" s="139">
        <v>6</v>
      </c>
      <c r="AA63" s="139"/>
      <c r="AB63" s="139">
        <v>1</v>
      </c>
      <c r="AC63" s="139">
        <v>2</v>
      </c>
      <c r="AD63" s="139">
        <v>1</v>
      </c>
      <c r="AE63" s="181">
        <v>13</v>
      </c>
      <c r="AF63" s="64"/>
      <c r="AG63" s="30">
        <v>15</v>
      </c>
      <c r="AH63" s="141">
        <v>12</v>
      </c>
    </row>
    <row r="64" spans="1:34" x14ac:dyDescent="0.25">
      <c r="A64" s="143">
        <v>58</v>
      </c>
      <c r="B64" s="60">
        <f t="shared" si="0"/>
        <v>4</v>
      </c>
      <c r="C64" s="207" t="s">
        <v>88</v>
      </c>
      <c r="D64" s="22">
        <v>13</v>
      </c>
      <c r="E64" s="1" t="s">
        <v>351</v>
      </c>
      <c r="F64" s="207" t="s">
        <v>352</v>
      </c>
      <c r="G64" s="207" t="s">
        <v>129</v>
      </c>
      <c r="H64" s="19" t="s">
        <v>169</v>
      </c>
      <c r="I64" s="207">
        <v>125</v>
      </c>
      <c r="J64" s="207" t="s">
        <v>353</v>
      </c>
      <c r="K64" s="218" t="s">
        <v>120</v>
      </c>
      <c r="L64" s="207" t="s">
        <v>72</v>
      </c>
      <c r="M64" s="169">
        <v>2</v>
      </c>
      <c r="N64" s="131">
        <v>6</v>
      </c>
      <c r="O64" s="130">
        <v>1</v>
      </c>
      <c r="P64" s="130">
        <v>1</v>
      </c>
      <c r="Q64" s="130">
        <v>2</v>
      </c>
      <c r="R64" s="130"/>
      <c r="S64" s="175">
        <v>9</v>
      </c>
      <c r="T64" s="134">
        <v>7</v>
      </c>
      <c r="U64" s="134">
        <v>2</v>
      </c>
      <c r="V64" s="134"/>
      <c r="W64" s="134">
        <v>1</v>
      </c>
      <c r="X64" s="134"/>
      <c r="Y64" s="178">
        <v>5</v>
      </c>
      <c r="Z64" s="139"/>
      <c r="AA64" s="139"/>
      <c r="AB64" s="139"/>
      <c r="AC64" s="139"/>
      <c r="AD64" s="139"/>
      <c r="AE64" s="181">
        <v>0</v>
      </c>
      <c r="AF64" s="64"/>
      <c r="AG64" s="30">
        <v>13</v>
      </c>
      <c r="AH64" s="141">
        <v>14</v>
      </c>
    </row>
    <row r="65" spans="1:34" x14ac:dyDescent="0.25">
      <c r="A65" s="143">
        <v>59</v>
      </c>
      <c r="B65" s="60">
        <f t="shared" si="0"/>
        <v>5</v>
      </c>
      <c r="C65" s="207" t="s">
        <v>88</v>
      </c>
      <c r="D65" s="22">
        <v>7</v>
      </c>
      <c r="E65" s="1" t="s">
        <v>314</v>
      </c>
      <c r="F65" s="207" t="s">
        <v>223</v>
      </c>
      <c r="G65" s="207" t="s">
        <v>201</v>
      </c>
      <c r="H65" s="19" t="s">
        <v>61</v>
      </c>
      <c r="I65" s="207">
        <v>125</v>
      </c>
      <c r="J65" s="207" t="s">
        <v>315</v>
      </c>
      <c r="K65" s="218" t="s">
        <v>120</v>
      </c>
      <c r="L65" s="207" t="s">
        <v>72</v>
      </c>
      <c r="M65" s="169">
        <v>3</v>
      </c>
      <c r="N65" s="131">
        <v>7</v>
      </c>
      <c r="O65" s="130">
        <v>1</v>
      </c>
      <c r="P65" s="130"/>
      <c r="Q65" s="130"/>
      <c r="R65" s="130">
        <v>2</v>
      </c>
      <c r="S65" s="175">
        <v>11</v>
      </c>
      <c r="T65" s="134">
        <v>5</v>
      </c>
      <c r="U65" s="134">
        <v>0</v>
      </c>
      <c r="V65" s="134">
        <v>3</v>
      </c>
      <c r="W65" s="134">
        <v>2</v>
      </c>
      <c r="X65" s="134"/>
      <c r="Y65" s="178">
        <v>12</v>
      </c>
      <c r="Z65" s="139">
        <v>8</v>
      </c>
      <c r="AA65" s="139">
        <v>1</v>
      </c>
      <c r="AB65" s="139"/>
      <c r="AC65" s="139">
        <v>1</v>
      </c>
      <c r="AD65" s="139"/>
      <c r="AE65" s="181">
        <v>4</v>
      </c>
      <c r="AF65" s="64"/>
      <c r="AG65" s="30">
        <v>15</v>
      </c>
      <c r="AH65" s="141">
        <v>15</v>
      </c>
    </row>
    <row r="66" spans="1:34" x14ac:dyDescent="0.25">
      <c r="A66" s="143">
        <v>60</v>
      </c>
      <c r="B66" s="60">
        <f t="shared" si="0"/>
        <v>6</v>
      </c>
      <c r="C66" s="207" t="s">
        <v>88</v>
      </c>
      <c r="D66" s="22">
        <v>61</v>
      </c>
      <c r="E66" s="1" t="s">
        <v>456</v>
      </c>
      <c r="F66" s="207" t="s">
        <v>168</v>
      </c>
      <c r="G66" s="207" t="s">
        <v>129</v>
      </c>
      <c r="H66" s="19" t="s">
        <v>61</v>
      </c>
      <c r="I66" s="207">
        <v>250</v>
      </c>
      <c r="J66" s="207" t="s">
        <v>117</v>
      </c>
      <c r="K66" s="218" t="s">
        <v>120</v>
      </c>
      <c r="L66" s="207" t="s">
        <v>72</v>
      </c>
      <c r="M66" s="169">
        <v>2</v>
      </c>
      <c r="N66" s="131">
        <v>4</v>
      </c>
      <c r="O66" s="130">
        <v>2</v>
      </c>
      <c r="P66" s="130">
        <v>2</v>
      </c>
      <c r="Q66" s="130">
        <v>2</v>
      </c>
      <c r="R66" s="130"/>
      <c r="S66" s="175">
        <v>12</v>
      </c>
      <c r="T66" s="134">
        <v>5</v>
      </c>
      <c r="U66" s="134">
        <v>1</v>
      </c>
      <c r="V66" s="134">
        <v>3</v>
      </c>
      <c r="W66" s="134">
        <v>1</v>
      </c>
      <c r="X66" s="134"/>
      <c r="Y66" s="178">
        <v>10</v>
      </c>
      <c r="Z66" s="139"/>
      <c r="AA66" s="139"/>
      <c r="AB66" s="139"/>
      <c r="AC66" s="139"/>
      <c r="AD66" s="139"/>
      <c r="AE66" s="181">
        <v>0</v>
      </c>
      <c r="AF66" s="64"/>
      <c r="AG66" s="30">
        <v>9</v>
      </c>
      <c r="AH66" s="141">
        <v>22</v>
      </c>
    </row>
    <row r="67" spans="1:34" x14ac:dyDescent="0.25">
      <c r="A67" s="143">
        <v>61</v>
      </c>
      <c r="B67" s="60">
        <f t="shared" si="0"/>
        <v>7</v>
      </c>
      <c r="C67" s="207" t="s">
        <v>88</v>
      </c>
      <c r="D67" s="22">
        <v>75</v>
      </c>
      <c r="E67" s="1" t="s">
        <v>472</v>
      </c>
      <c r="F67" s="207" t="s">
        <v>458</v>
      </c>
      <c r="G67" s="207" t="s">
        <v>129</v>
      </c>
      <c r="H67" s="19" t="s">
        <v>339</v>
      </c>
      <c r="I67" s="207">
        <v>280</v>
      </c>
      <c r="J67" s="207" t="s">
        <v>381</v>
      </c>
      <c r="K67" s="218" t="s">
        <v>120</v>
      </c>
      <c r="L67" s="207" t="s">
        <v>72</v>
      </c>
      <c r="M67" s="169">
        <v>2</v>
      </c>
      <c r="N67" s="131">
        <v>4</v>
      </c>
      <c r="O67" s="130">
        <v>2</v>
      </c>
      <c r="P67" s="130">
        <v>2</v>
      </c>
      <c r="Q67" s="130">
        <v>2</v>
      </c>
      <c r="R67" s="130"/>
      <c r="S67" s="175">
        <v>12</v>
      </c>
      <c r="T67" s="134">
        <v>3</v>
      </c>
      <c r="U67" s="134"/>
      <c r="V67" s="134">
        <v>4</v>
      </c>
      <c r="W67" s="134">
        <v>3</v>
      </c>
      <c r="X67" s="134"/>
      <c r="Y67" s="178">
        <v>17</v>
      </c>
      <c r="Z67" s="139"/>
      <c r="AA67" s="139"/>
      <c r="AB67" s="139"/>
      <c r="AC67" s="139"/>
      <c r="AD67" s="139"/>
      <c r="AE67" s="181">
        <v>0</v>
      </c>
      <c r="AF67" s="64"/>
      <c r="AG67" s="30">
        <v>7</v>
      </c>
      <c r="AH67" s="141">
        <v>29</v>
      </c>
    </row>
    <row r="68" spans="1:34" x14ac:dyDescent="0.25">
      <c r="A68" s="143">
        <v>62</v>
      </c>
      <c r="B68" s="60">
        <f t="shared" si="0"/>
        <v>8</v>
      </c>
      <c r="C68" s="207" t="s">
        <v>88</v>
      </c>
      <c r="D68" s="22">
        <v>81</v>
      </c>
      <c r="E68" s="1" t="s">
        <v>481</v>
      </c>
      <c r="F68" s="207" t="s">
        <v>195</v>
      </c>
      <c r="G68" s="207" t="s">
        <v>129</v>
      </c>
      <c r="H68" s="19" t="s">
        <v>339</v>
      </c>
      <c r="I68" s="207">
        <v>200</v>
      </c>
      <c r="J68" s="207" t="s">
        <v>204</v>
      </c>
      <c r="K68" s="218" t="s">
        <v>120</v>
      </c>
      <c r="L68" s="207" t="s">
        <v>72</v>
      </c>
      <c r="M68" s="169">
        <v>2</v>
      </c>
      <c r="N68" s="131">
        <v>2</v>
      </c>
      <c r="O68" s="130">
        <v>4</v>
      </c>
      <c r="P68" s="130"/>
      <c r="Q68" s="130">
        <v>3</v>
      </c>
      <c r="R68" s="130">
        <v>1</v>
      </c>
      <c r="S68" s="175">
        <v>18</v>
      </c>
      <c r="T68" s="134">
        <v>6</v>
      </c>
      <c r="U68" s="134"/>
      <c r="V68" s="134">
        <v>1</v>
      </c>
      <c r="W68" s="134">
        <v>3</v>
      </c>
      <c r="X68" s="134"/>
      <c r="Y68" s="178">
        <v>11</v>
      </c>
      <c r="Z68" s="139"/>
      <c r="AA68" s="139"/>
      <c r="AB68" s="139"/>
      <c r="AC68" s="139"/>
      <c r="AD68" s="139"/>
      <c r="AE68" s="181">
        <v>0</v>
      </c>
      <c r="AF68" s="64"/>
      <c r="AG68" s="30">
        <v>8</v>
      </c>
      <c r="AH68" s="141">
        <v>29</v>
      </c>
    </row>
    <row r="69" spans="1:34" x14ac:dyDescent="0.25">
      <c r="A69" s="143">
        <v>63</v>
      </c>
      <c r="B69" s="60">
        <f t="shared" si="0"/>
        <v>9</v>
      </c>
      <c r="C69" s="207" t="s">
        <v>88</v>
      </c>
      <c r="D69" s="22">
        <v>9</v>
      </c>
      <c r="E69" s="1" t="s">
        <v>328</v>
      </c>
      <c r="F69" s="207" t="s">
        <v>329</v>
      </c>
      <c r="G69" s="207" t="s">
        <v>129</v>
      </c>
      <c r="H69" s="19" t="s">
        <v>61</v>
      </c>
      <c r="I69" s="207">
        <v>125</v>
      </c>
      <c r="J69" s="207" t="s">
        <v>330</v>
      </c>
      <c r="K69" s="218" t="s">
        <v>269</v>
      </c>
      <c r="L69" s="207" t="s">
        <v>72</v>
      </c>
      <c r="M69" s="169">
        <v>2</v>
      </c>
      <c r="N69" s="131">
        <v>1</v>
      </c>
      <c r="O69" s="130"/>
      <c r="P69" s="130">
        <v>1</v>
      </c>
      <c r="Q69" s="130">
        <v>5</v>
      </c>
      <c r="R69" s="130">
        <v>3</v>
      </c>
      <c r="S69" s="175">
        <v>32</v>
      </c>
      <c r="T69" s="134"/>
      <c r="U69" s="134"/>
      <c r="V69" s="134"/>
      <c r="W69" s="134"/>
      <c r="X69" s="134"/>
      <c r="Y69" s="178">
        <v>0</v>
      </c>
      <c r="Z69" s="139"/>
      <c r="AA69" s="139"/>
      <c r="AB69" s="139"/>
      <c r="AC69" s="139"/>
      <c r="AD69" s="139"/>
      <c r="AE69" s="181">
        <v>0</v>
      </c>
      <c r="AF69" s="64"/>
      <c r="AG69" s="30">
        <v>1</v>
      </c>
      <c r="AH69" s="141">
        <v>999</v>
      </c>
    </row>
    <row r="70" spans="1:34" x14ac:dyDescent="0.25">
      <c r="A70" s="143">
        <v>64</v>
      </c>
      <c r="B70" s="60" t="str">
        <f t="shared" si="0"/>
        <v/>
      </c>
      <c r="C70" s="207"/>
      <c r="D70" s="207"/>
      <c r="E70" s="207"/>
      <c r="F70" s="207"/>
      <c r="G70" s="207"/>
      <c r="H70" s="207"/>
      <c r="I70" s="207"/>
      <c r="J70" s="207"/>
      <c r="K70" s="74"/>
      <c r="L70" s="207"/>
      <c r="M70" s="169"/>
      <c r="N70" s="131"/>
      <c r="O70" s="130"/>
      <c r="P70" s="130"/>
      <c r="Q70" s="130"/>
      <c r="R70" s="130"/>
      <c r="S70" s="175"/>
      <c r="T70" s="134"/>
      <c r="U70" s="134"/>
      <c r="V70" s="134"/>
      <c r="W70" s="134"/>
      <c r="X70" s="134"/>
      <c r="Y70" s="178"/>
      <c r="Z70" s="139"/>
      <c r="AA70" s="139"/>
      <c r="AB70" s="139"/>
      <c r="AC70" s="139"/>
      <c r="AD70" s="139"/>
      <c r="AE70" s="181"/>
      <c r="AF70" s="64"/>
      <c r="AG70" s="30"/>
      <c r="AH70" s="141"/>
    </row>
    <row r="71" spans="1:34" x14ac:dyDescent="0.25">
      <c r="A71" s="143">
        <v>65</v>
      </c>
      <c r="B71" s="60">
        <f t="shared" si="0"/>
        <v>1</v>
      </c>
      <c r="C71" s="207" t="s">
        <v>89</v>
      </c>
      <c r="D71" s="22">
        <v>17</v>
      </c>
      <c r="E71" s="1" t="s">
        <v>379</v>
      </c>
      <c r="F71" s="207" t="s">
        <v>380</v>
      </c>
      <c r="G71" s="207" t="s">
        <v>129</v>
      </c>
      <c r="H71" s="19" t="s">
        <v>61</v>
      </c>
      <c r="I71" s="207">
        <v>250</v>
      </c>
      <c r="J71" s="207" t="s">
        <v>381</v>
      </c>
      <c r="K71" s="218" t="s">
        <v>120</v>
      </c>
      <c r="L71" s="207" t="s">
        <v>72</v>
      </c>
      <c r="M71" s="169">
        <v>3</v>
      </c>
      <c r="N71" s="131">
        <v>9</v>
      </c>
      <c r="O71" s="130">
        <v>1</v>
      </c>
      <c r="P71" s="130"/>
      <c r="Q71" s="130"/>
      <c r="R71" s="130"/>
      <c r="S71" s="175">
        <v>1</v>
      </c>
      <c r="T71" s="134">
        <v>6</v>
      </c>
      <c r="U71" s="134">
        <v>2</v>
      </c>
      <c r="V71" s="134">
        <v>2</v>
      </c>
      <c r="W71" s="134"/>
      <c r="X71" s="134"/>
      <c r="Y71" s="178">
        <v>6</v>
      </c>
      <c r="Z71" s="139">
        <v>7</v>
      </c>
      <c r="AA71" s="139">
        <v>1</v>
      </c>
      <c r="AB71" s="139">
        <v>1</v>
      </c>
      <c r="AC71" s="139"/>
      <c r="AD71" s="139">
        <v>1</v>
      </c>
      <c r="AE71" s="181">
        <v>8</v>
      </c>
      <c r="AF71" s="64"/>
      <c r="AG71" s="30">
        <v>22</v>
      </c>
      <c r="AH71" s="141">
        <v>15</v>
      </c>
    </row>
    <row r="72" spans="1:34" x14ac:dyDescent="0.25">
      <c r="A72" s="143">
        <v>66</v>
      </c>
      <c r="B72" s="60">
        <f t="shared" ref="B72:B135" si="1">IF(C72="","",IF(B71="",1,B71+1))</f>
        <v>2</v>
      </c>
      <c r="C72" s="207" t="s">
        <v>89</v>
      </c>
      <c r="D72" s="22">
        <v>14</v>
      </c>
      <c r="E72" s="1" t="s">
        <v>358</v>
      </c>
      <c r="F72" s="207" t="s">
        <v>359</v>
      </c>
      <c r="G72" s="207" t="s">
        <v>129</v>
      </c>
      <c r="H72" s="19" t="s">
        <v>61</v>
      </c>
      <c r="I72" s="207">
        <v>250</v>
      </c>
      <c r="J72" s="207" t="s">
        <v>360</v>
      </c>
      <c r="K72" s="218" t="s">
        <v>269</v>
      </c>
      <c r="L72" s="207" t="s">
        <v>72</v>
      </c>
      <c r="M72" s="169">
        <v>3</v>
      </c>
      <c r="N72" s="131">
        <v>8</v>
      </c>
      <c r="O72" s="130">
        <v>1</v>
      </c>
      <c r="P72" s="130"/>
      <c r="Q72" s="130">
        <v>1</v>
      </c>
      <c r="R72" s="130"/>
      <c r="S72" s="175">
        <v>4</v>
      </c>
      <c r="T72" s="134">
        <v>7</v>
      </c>
      <c r="U72" s="134">
        <v>2</v>
      </c>
      <c r="V72" s="134"/>
      <c r="W72" s="134">
        <v>1</v>
      </c>
      <c r="X72" s="134"/>
      <c r="Y72" s="178">
        <v>5</v>
      </c>
      <c r="Z72" s="139">
        <v>6</v>
      </c>
      <c r="AA72" s="139">
        <v>3</v>
      </c>
      <c r="AB72" s="139"/>
      <c r="AC72" s="139">
        <v>1</v>
      </c>
      <c r="AD72" s="139"/>
      <c r="AE72" s="181">
        <v>6</v>
      </c>
      <c r="AF72" s="64"/>
      <c r="AG72" s="30">
        <v>21</v>
      </c>
      <c r="AH72" s="141">
        <v>15</v>
      </c>
    </row>
    <row r="73" spans="1:34" x14ac:dyDescent="0.25">
      <c r="A73" s="143">
        <v>67</v>
      </c>
      <c r="B73" s="60">
        <f t="shared" si="1"/>
        <v>3</v>
      </c>
      <c r="C73" s="207" t="s">
        <v>89</v>
      </c>
      <c r="D73" s="22">
        <v>66</v>
      </c>
      <c r="E73" s="1" t="s">
        <v>189</v>
      </c>
      <c r="F73" s="207" t="s">
        <v>141</v>
      </c>
      <c r="G73" s="207" t="s">
        <v>129</v>
      </c>
      <c r="H73" s="19" t="s">
        <v>61</v>
      </c>
      <c r="I73" s="207">
        <v>250</v>
      </c>
      <c r="J73" s="207" t="s">
        <v>116</v>
      </c>
      <c r="K73" s="218" t="s">
        <v>120</v>
      </c>
      <c r="L73" s="207" t="s">
        <v>72</v>
      </c>
      <c r="M73" s="169">
        <v>3</v>
      </c>
      <c r="N73" s="131">
        <v>7</v>
      </c>
      <c r="O73" s="130">
        <v>2</v>
      </c>
      <c r="P73" s="130">
        <v>1</v>
      </c>
      <c r="Q73" s="130"/>
      <c r="R73" s="130"/>
      <c r="S73" s="175">
        <v>4</v>
      </c>
      <c r="T73" s="134">
        <v>6</v>
      </c>
      <c r="U73" s="134">
        <v>1</v>
      </c>
      <c r="V73" s="134">
        <v>1</v>
      </c>
      <c r="W73" s="134"/>
      <c r="X73" s="134">
        <v>2</v>
      </c>
      <c r="Y73" s="178">
        <v>13</v>
      </c>
      <c r="Z73" s="139">
        <v>8</v>
      </c>
      <c r="AA73" s="139">
        <v>1</v>
      </c>
      <c r="AB73" s="139"/>
      <c r="AC73" s="139">
        <v>1</v>
      </c>
      <c r="AD73" s="139"/>
      <c r="AE73" s="181">
        <v>4</v>
      </c>
      <c r="AF73" s="64"/>
      <c r="AG73" s="30">
        <v>21</v>
      </c>
      <c r="AH73" s="141">
        <v>21</v>
      </c>
    </row>
    <row r="74" spans="1:34" x14ac:dyDescent="0.25">
      <c r="A74" s="143">
        <v>68</v>
      </c>
      <c r="B74" s="60">
        <f t="shared" si="1"/>
        <v>4</v>
      </c>
      <c r="C74" s="207" t="s">
        <v>89</v>
      </c>
      <c r="D74" s="22">
        <v>49</v>
      </c>
      <c r="E74" s="1" t="s">
        <v>193</v>
      </c>
      <c r="F74" s="207" t="s">
        <v>214</v>
      </c>
      <c r="G74" s="207" t="s">
        <v>129</v>
      </c>
      <c r="H74" s="19" t="s">
        <v>169</v>
      </c>
      <c r="I74" s="207">
        <v>250</v>
      </c>
      <c r="J74" s="207" t="s">
        <v>180</v>
      </c>
      <c r="K74" s="218" t="s">
        <v>120</v>
      </c>
      <c r="L74" s="207" t="s">
        <v>72</v>
      </c>
      <c r="M74" s="169">
        <v>3</v>
      </c>
      <c r="N74" s="131">
        <v>7</v>
      </c>
      <c r="O74" s="130"/>
      <c r="P74" s="130">
        <v>2</v>
      </c>
      <c r="Q74" s="130"/>
      <c r="R74" s="130">
        <v>1</v>
      </c>
      <c r="S74" s="175">
        <v>9</v>
      </c>
      <c r="T74" s="134">
        <v>7</v>
      </c>
      <c r="U74" s="134">
        <v>2</v>
      </c>
      <c r="V74" s="134"/>
      <c r="W74" s="134">
        <v>1</v>
      </c>
      <c r="X74" s="134"/>
      <c r="Y74" s="178">
        <v>5</v>
      </c>
      <c r="Z74" s="139">
        <v>5</v>
      </c>
      <c r="AA74" s="139">
        <v>3</v>
      </c>
      <c r="AB74" s="139">
        <v>1</v>
      </c>
      <c r="AC74" s="139"/>
      <c r="AD74" s="139">
        <v>1</v>
      </c>
      <c r="AE74" s="181">
        <v>10</v>
      </c>
      <c r="AF74" s="64"/>
      <c r="AG74" s="30">
        <v>19</v>
      </c>
      <c r="AH74" s="141">
        <v>24</v>
      </c>
    </row>
    <row r="75" spans="1:34" x14ac:dyDescent="0.25">
      <c r="A75" s="143">
        <v>69</v>
      </c>
      <c r="B75" s="60">
        <f t="shared" si="1"/>
        <v>5</v>
      </c>
      <c r="C75" s="207" t="s">
        <v>89</v>
      </c>
      <c r="D75" s="22">
        <v>42</v>
      </c>
      <c r="E75" s="1" t="s">
        <v>439</v>
      </c>
      <c r="F75" s="207" t="s">
        <v>440</v>
      </c>
      <c r="G75" s="207" t="s">
        <v>129</v>
      </c>
      <c r="H75" s="19" t="s">
        <v>142</v>
      </c>
      <c r="I75" s="207">
        <v>200</v>
      </c>
      <c r="J75" s="207" t="s">
        <v>433</v>
      </c>
      <c r="K75" s="218" t="s">
        <v>269</v>
      </c>
      <c r="L75" s="207" t="s">
        <v>72</v>
      </c>
      <c r="M75" s="169">
        <v>3</v>
      </c>
      <c r="N75" s="131">
        <v>4</v>
      </c>
      <c r="O75" s="130">
        <v>4</v>
      </c>
      <c r="P75" s="130">
        <v>1</v>
      </c>
      <c r="Q75" s="130">
        <v>1</v>
      </c>
      <c r="R75" s="130"/>
      <c r="S75" s="175">
        <v>9</v>
      </c>
      <c r="T75" s="134">
        <v>7</v>
      </c>
      <c r="U75" s="134">
        <v>1</v>
      </c>
      <c r="V75" s="134">
        <v>1</v>
      </c>
      <c r="W75" s="134"/>
      <c r="X75" s="134">
        <v>1</v>
      </c>
      <c r="Y75" s="178">
        <v>8</v>
      </c>
      <c r="Z75" s="139">
        <v>6</v>
      </c>
      <c r="AA75" s="139">
        <v>2</v>
      </c>
      <c r="AB75" s="139">
        <v>1</v>
      </c>
      <c r="AC75" s="139"/>
      <c r="AD75" s="139">
        <v>1</v>
      </c>
      <c r="AE75" s="181">
        <v>9</v>
      </c>
      <c r="AF75" s="64"/>
      <c r="AG75" s="30">
        <v>17</v>
      </c>
      <c r="AH75" s="141">
        <v>26</v>
      </c>
    </row>
    <row r="76" spans="1:34" x14ac:dyDescent="0.25">
      <c r="A76" s="143">
        <v>70</v>
      </c>
      <c r="B76" s="60">
        <f t="shared" si="1"/>
        <v>6</v>
      </c>
      <c r="C76" s="207" t="s">
        <v>89</v>
      </c>
      <c r="D76" s="22">
        <v>74</v>
      </c>
      <c r="E76" s="1" t="s">
        <v>470</v>
      </c>
      <c r="F76" s="207" t="s">
        <v>471</v>
      </c>
      <c r="G76" s="207" t="s">
        <v>129</v>
      </c>
      <c r="H76" s="19" t="s">
        <v>159</v>
      </c>
      <c r="I76" s="207">
        <v>250</v>
      </c>
      <c r="J76" s="207" t="s">
        <v>177</v>
      </c>
      <c r="K76" s="218" t="s">
        <v>120</v>
      </c>
      <c r="L76" s="207" t="s">
        <v>72</v>
      </c>
      <c r="M76" s="169">
        <v>3</v>
      </c>
      <c r="N76" s="131">
        <v>6</v>
      </c>
      <c r="O76" s="130"/>
      <c r="P76" s="130">
        <v>1</v>
      </c>
      <c r="Q76" s="130">
        <v>2</v>
      </c>
      <c r="R76" s="130">
        <v>1</v>
      </c>
      <c r="S76" s="175">
        <v>13</v>
      </c>
      <c r="T76" s="134">
        <v>7</v>
      </c>
      <c r="U76" s="134"/>
      <c r="V76" s="134">
        <v>1</v>
      </c>
      <c r="W76" s="134">
        <v>2</v>
      </c>
      <c r="X76" s="134"/>
      <c r="Y76" s="178">
        <v>8</v>
      </c>
      <c r="Z76" s="139">
        <v>7</v>
      </c>
      <c r="AA76" s="139"/>
      <c r="AB76" s="139">
        <v>3</v>
      </c>
      <c r="AC76" s="139"/>
      <c r="AD76" s="139"/>
      <c r="AE76" s="181">
        <v>6</v>
      </c>
      <c r="AF76" s="64"/>
      <c r="AG76" s="30">
        <v>20</v>
      </c>
      <c r="AH76" s="141">
        <v>27</v>
      </c>
    </row>
    <row r="77" spans="1:34" x14ac:dyDescent="0.25">
      <c r="A77" s="143">
        <v>71</v>
      </c>
      <c r="B77" s="60">
        <f t="shared" si="1"/>
        <v>7</v>
      </c>
      <c r="C77" s="207" t="s">
        <v>89</v>
      </c>
      <c r="D77" s="22">
        <v>21</v>
      </c>
      <c r="E77" s="1" t="s">
        <v>140</v>
      </c>
      <c r="F77" s="207" t="s">
        <v>141</v>
      </c>
      <c r="G77" s="207" t="s">
        <v>129</v>
      </c>
      <c r="H77" s="19" t="s">
        <v>390</v>
      </c>
      <c r="I77" s="207">
        <v>250</v>
      </c>
      <c r="J77" s="207" t="s">
        <v>117</v>
      </c>
      <c r="K77" s="218" t="s">
        <v>120</v>
      </c>
      <c r="L77" s="207" t="s">
        <v>72</v>
      </c>
      <c r="M77" s="169">
        <v>3</v>
      </c>
      <c r="N77" s="131">
        <v>7</v>
      </c>
      <c r="O77" s="130"/>
      <c r="P77" s="130"/>
      <c r="Q77" s="130">
        <v>2</v>
      </c>
      <c r="R77" s="130">
        <v>1</v>
      </c>
      <c r="S77" s="175">
        <v>11</v>
      </c>
      <c r="T77" s="134">
        <v>5</v>
      </c>
      <c r="U77" s="134">
        <v>1</v>
      </c>
      <c r="V77" s="134">
        <v>2</v>
      </c>
      <c r="W77" s="134"/>
      <c r="X77" s="134">
        <v>2</v>
      </c>
      <c r="Y77" s="178">
        <v>15</v>
      </c>
      <c r="Z77" s="139">
        <v>7</v>
      </c>
      <c r="AA77" s="139">
        <v>2</v>
      </c>
      <c r="AB77" s="139"/>
      <c r="AC77" s="139">
        <v>1</v>
      </c>
      <c r="AD77" s="139"/>
      <c r="AE77" s="181">
        <v>5</v>
      </c>
      <c r="AF77" s="64"/>
      <c r="AG77" s="30">
        <v>19</v>
      </c>
      <c r="AH77" s="141">
        <v>31</v>
      </c>
    </row>
    <row r="78" spans="1:34" x14ac:dyDescent="0.25">
      <c r="A78" s="143">
        <v>72</v>
      </c>
      <c r="B78" s="60">
        <f t="shared" si="1"/>
        <v>8</v>
      </c>
      <c r="C78" s="207" t="s">
        <v>89</v>
      </c>
      <c r="D78" s="22">
        <v>19</v>
      </c>
      <c r="E78" s="1" t="s">
        <v>167</v>
      </c>
      <c r="F78" s="207" t="s">
        <v>168</v>
      </c>
      <c r="G78" s="207" t="s">
        <v>129</v>
      </c>
      <c r="H78" s="19" t="s">
        <v>169</v>
      </c>
      <c r="I78" s="207">
        <v>290</v>
      </c>
      <c r="J78" s="207" t="s">
        <v>117</v>
      </c>
      <c r="K78" s="218" t="s">
        <v>120</v>
      </c>
      <c r="L78" s="207" t="s">
        <v>72</v>
      </c>
      <c r="M78" s="169">
        <v>3</v>
      </c>
      <c r="N78" s="131">
        <v>4</v>
      </c>
      <c r="O78" s="130">
        <v>2</v>
      </c>
      <c r="P78" s="130">
        <v>1</v>
      </c>
      <c r="Q78" s="130">
        <v>2</v>
      </c>
      <c r="R78" s="130">
        <v>1</v>
      </c>
      <c r="S78" s="175">
        <v>15</v>
      </c>
      <c r="T78" s="134">
        <v>8</v>
      </c>
      <c r="U78" s="134">
        <v>1</v>
      </c>
      <c r="V78" s="134"/>
      <c r="W78" s="134">
        <v>1</v>
      </c>
      <c r="X78" s="134"/>
      <c r="Y78" s="178">
        <v>4</v>
      </c>
      <c r="Z78" s="139">
        <v>6</v>
      </c>
      <c r="AA78" s="139">
        <v>1</v>
      </c>
      <c r="AB78" s="139"/>
      <c r="AC78" s="139">
        <v>2</v>
      </c>
      <c r="AD78" s="139">
        <v>1</v>
      </c>
      <c r="AE78" s="181">
        <v>12</v>
      </c>
      <c r="AF78" s="64"/>
      <c r="AG78" s="30">
        <v>18</v>
      </c>
      <c r="AH78" s="141">
        <v>31</v>
      </c>
    </row>
    <row r="79" spans="1:34" x14ac:dyDescent="0.25">
      <c r="A79" s="143">
        <v>73</v>
      </c>
      <c r="B79" s="60">
        <f t="shared" si="1"/>
        <v>9</v>
      </c>
      <c r="C79" s="207" t="s">
        <v>89</v>
      </c>
      <c r="D79" s="22">
        <v>45</v>
      </c>
      <c r="E79" s="1" t="s">
        <v>167</v>
      </c>
      <c r="F79" s="207" t="s">
        <v>212</v>
      </c>
      <c r="G79" s="207" t="s">
        <v>129</v>
      </c>
      <c r="H79" s="19" t="s">
        <v>61</v>
      </c>
      <c r="I79" s="207">
        <v>280</v>
      </c>
      <c r="J79" s="207" t="s">
        <v>117</v>
      </c>
      <c r="K79" s="218" t="s">
        <v>120</v>
      </c>
      <c r="L79" s="207" t="s">
        <v>72</v>
      </c>
      <c r="M79" s="169">
        <v>3</v>
      </c>
      <c r="N79" s="131">
        <v>4</v>
      </c>
      <c r="O79" s="130">
        <v>3</v>
      </c>
      <c r="P79" s="130"/>
      <c r="Q79" s="130">
        <v>2</v>
      </c>
      <c r="R79" s="130">
        <v>1</v>
      </c>
      <c r="S79" s="175">
        <v>14</v>
      </c>
      <c r="T79" s="134">
        <v>6</v>
      </c>
      <c r="U79" s="134">
        <v>2</v>
      </c>
      <c r="V79" s="134"/>
      <c r="W79" s="134">
        <v>2</v>
      </c>
      <c r="X79" s="134"/>
      <c r="Y79" s="178">
        <v>8</v>
      </c>
      <c r="Z79" s="139">
        <v>6</v>
      </c>
      <c r="AA79" s="139">
        <v>1</v>
      </c>
      <c r="AB79" s="139"/>
      <c r="AC79" s="139">
        <v>3</v>
      </c>
      <c r="AD79" s="139"/>
      <c r="AE79" s="181">
        <v>10</v>
      </c>
      <c r="AF79" s="64"/>
      <c r="AG79" s="30">
        <v>16</v>
      </c>
      <c r="AH79" s="141">
        <v>32</v>
      </c>
    </row>
    <row r="80" spans="1:34" x14ac:dyDescent="0.25">
      <c r="A80" s="143">
        <v>74</v>
      </c>
      <c r="B80" s="60">
        <f t="shared" si="1"/>
        <v>10</v>
      </c>
      <c r="C80" s="207" t="s">
        <v>89</v>
      </c>
      <c r="D80" s="22">
        <v>18</v>
      </c>
      <c r="E80" s="1" t="s">
        <v>385</v>
      </c>
      <c r="F80" s="207" t="s">
        <v>56</v>
      </c>
      <c r="G80" s="207" t="s">
        <v>129</v>
      </c>
      <c r="H80" s="19" t="s">
        <v>386</v>
      </c>
      <c r="I80" s="207">
        <v>250</v>
      </c>
      <c r="J80" s="207" t="s">
        <v>177</v>
      </c>
      <c r="K80" s="218" t="s">
        <v>120</v>
      </c>
      <c r="L80" s="207" t="s">
        <v>72</v>
      </c>
      <c r="M80" s="169">
        <v>3</v>
      </c>
      <c r="N80" s="131">
        <v>7</v>
      </c>
      <c r="O80" s="130"/>
      <c r="P80" s="130"/>
      <c r="Q80" s="130">
        <v>3</v>
      </c>
      <c r="R80" s="130"/>
      <c r="S80" s="175">
        <v>9</v>
      </c>
      <c r="T80" s="134">
        <v>4</v>
      </c>
      <c r="U80" s="134">
        <v>1</v>
      </c>
      <c r="V80" s="134">
        <v>1</v>
      </c>
      <c r="W80" s="134">
        <v>4</v>
      </c>
      <c r="X80" s="134"/>
      <c r="Y80" s="178">
        <v>15</v>
      </c>
      <c r="Z80" s="139">
        <v>5</v>
      </c>
      <c r="AA80" s="139">
        <v>3</v>
      </c>
      <c r="AB80" s="139"/>
      <c r="AC80" s="139">
        <v>1</v>
      </c>
      <c r="AD80" s="139">
        <v>1</v>
      </c>
      <c r="AE80" s="181">
        <v>11</v>
      </c>
      <c r="AF80" s="64"/>
      <c r="AG80" s="30">
        <v>16</v>
      </c>
      <c r="AH80" s="141">
        <v>35</v>
      </c>
    </row>
    <row r="81" spans="1:34" x14ac:dyDescent="0.25">
      <c r="A81" s="143">
        <v>75</v>
      </c>
      <c r="B81" s="60">
        <f t="shared" si="1"/>
        <v>11</v>
      </c>
      <c r="C81" s="207" t="s">
        <v>89</v>
      </c>
      <c r="D81" s="22">
        <v>40</v>
      </c>
      <c r="E81" s="1" t="s">
        <v>435</v>
      </c>
      <c r="F81" s="207" t="s">
        <v>436</v>
      </c>
      <c r="G81" s="207" t="s">
        <v>129</v>
      </c>
      <c r="H81" s="19" t="s">
        <v>142</v>
      </c>
      <c r="I81" s="207">
        <v>15</v>
      </c>
      <c r="J81" s="207" t="s">
        <v>346</v>
      </c>
      <c r="K81" s="218" t="s">
        <v>120</v>
      </c>
      <c r="L81" s="207" t="s">
        <v>72</v>
      </c>
      <c r="M81" s="169">
        <v>3</v>
      </c>
      <c r="N81" s="131">
        <v>4</v>
      </c>
      <c r="O81" s="130">
        <v>2</v>
      </c>
      <c r="P81" s="130">
        <v>1</v>
      </c>
      <c r="Q81" s="130">
        <v>1</v>
      </c>
      <c r="R81" s="130">
        <v>2</v>
      </c>
      <c r="S81" s="175">
        <v>17</v>
      </c>
      <c r="T81" s="134">
        <v>5</v>
      </c>
      <c r="U81" s="134">
        <v>2</v>
      </c>
      <c r="V81" s="134"/>
      <c r="W81" s="134">
        <v>1</v>
      </c>
      <c r="X81" s="134">
        <v>2</v>
      </c>
      <c r="Y81" s="178">
        <v>15</v>
      </c>
      <c r="Z81" s="139">
        <v>3</v>
      </c>
      <c r="AA81" s="139">
        <v>2</v>
      </c>
      <c r="AB81" s="139">
        <v>2</v>
      </c>
      <c r="AC81" s="139">
        <v>1</v>
      </c>
      <c r="AD81" s="139">
        <v>2</v>
      </c>
      <c r="AE81" s="181">
        <v>19</v>
      </c>
      <c r="AF81" s="64"/>
      <c r="AG81" s="30">
        <v>12</v>
      </c>
      <c r="AH81" s="141">
        <v>51</v>
      </c>
    </row>
    <row r="82" spans="1:34" x14ac:dyDescent="0.25">
      <c r="A82" s="143">
        <v>76</v>
      </c>
      <c r="B82" s="60">
        <f t="shared" si="1"/>
        <v>12</v>
      </c>
      <c r="C82" s="207" t="s">
        <v>89</v>
      </c>
      <c r="D82" s="22">
        <v>64</v>
      </c>
      <c r="E82" s="1" t="s">
        <v>196</v>
      </c>
      <c r="F82" s="207" t="s">
        <v>220</v>
      </c>
      <c r="G82" s="207" t="s">
        <v>174</v>
      </c>
      <c r="H82" s="19" t="s">
        <v>142</v>
      </c>
      <c r="I82" s="207">
        <v>80</v>
      </c>
      <c r="J82" s="207" t="s">
        <v>221</v>
      </c>
      <c r="K82" s="218" t="s">
        <v>269</v>
      </c>
      <c r="L82" s="207" t="s">
        <v>72</v>
      </c>
      <c r="M82" s="169">
        <v>3</v>
      </c>
      <c r="N82" s="131">
        <v>4</v>
      </c>
      <c r="O82" s="130">
        <v>1</v>
      </c>
      <c r="P82" s="130">
        <v>1</v>
      </c>
      <c r="Q82" s="130">
        <v>1</v>
      </c>
      <c r="R82" s="130">
        <v>3</v>
      </c>
      <c r="S82" s="175">
        <v>21</v>
      </c>
      <c r="T82" s="134">
        <v>6</v>
      </c>
      <c r="U82" s="134"/>
      <c r="V82" s="134">
        <v>1</v>
      </c>
      <c r="W82" s="134"/>
      <c r="X82" s="134">
        <v>3</v>
      </c>
      <c r="Y82" s="178">
        <v>17</v>
      </c>
      <c r="Z82" s="139">
        <v>5</v>
      </c>
      <c r="AA82" s="139"/>
      <c r="AB82" s="139">
        <v>2</v>
      </c>
      <c r="AC82" s="139">
        <v>2</v>
      </c>
      <c r="AD82" s="139">
        <v>1</v>
      </c>
      <c r="AE82" s="181">
        <v>15</v>
      </c>
      <c r="AF82" s="64"/>
      <c r="AG82" s="30">
        <v>15</v>
      </c>
      <c r="AH82" s="141">
        <v>53</v>
      </c>
    </row>
    <row r="83" spans="1:34" x14ac:dyDescent="0.25">
      <c r="A83" s="143">
        <v>77</v>
      </c>
      <c r="B83" s="60">
        <f t="shared" si="1"/>
        <v>13</v>
      </c>
      <c r="C83" s="207" t="s">
        <v>89</v>
      </c>
      <c r="D83" s="22">
        <v>39</v>
      </c>
      <c r="E83" s="1" t="s">
        <v>431</v>
      </c>
      <c r="F83" s="207" t="s">
        <v>432</v>
      </c>
      <c r="G83" s="207" t="s">
        <v>434</v>
      </c>
      <c r="H83" s="19" t="s">
        <v>159</v>
      </c>
      <c r="I83" s="207">
        <v>250</v>
      </c>
      <c r="J83" s="207" t="s">
        <v>433</v>
      </c>
      <c r="K83" s="218" t="s">
        <v>269</v>
      </c>
      <c r="L83" s="207" t="s">
        <v>72</v>
      </c>
      <c r="M83" s="169">
        <v>3</v>
      </c>
      <c r="N83" s="131">
        <v>5</v>
      </c>
      <c r="O83" s="130">
        <v>1</v>
      </c>
      <c r="P83" s="130"/>
      <c r="Q83" s="130">
        <v>1</v>
      </c>
      <c r="R83" s="130">
        <v>3</v>
      </c>
      <c r="S83" s="175">
        <v>19</v>
      </c>
      <c r="T83" s="134">
        <v>3</v>
      </c>
      <c r="U83" s="134">
        <v>3</v>
      </c>
      <c r="V83" s="134"/>
      <c r="W83" s="134">
        <v>1</v>
      </c>
      <c r="X83" s="134">
        <v>3</v>
      </c>
      <c r="Y83" s="178">
        <v>21</v>
      </c>
      <c r="Z83" s="139">
        <v>5</v>
      </c>
      <c r="AA83" s="139">
        <v>1</v>
      </c>
      <c r="AB83" s="139"/>
      <c r="AC83" s="139">
        <v>2</v>
      </c>
      <c r="AD83" s="139">
        <v>2</v>
      </c>
      <c r="AE83" s="181">
        <v>17</v>
      </c>
      <c r="AF83" s="64"/>
      <c r="AG83" s="30">
        <v>13</v>
      </c>
      <c r="AH83" s="141">
        <v>57</v>
      </c>
    </row>
    <row r="84" spans="1:34" x14ac:dyDescent="0.25">
      <c r="A84" s="143">
        <v>78</v>
      </c>
      <c r="B84" s="60">
        <f t="shared" si="1"/>
        <v>14</v>
      </c>
      <c r="C84" s="207" t="s">
        <v>89</v>
      </c>
      <c r="D84" s="22">
        <v>12</v>
      </c>
      <c r="E84" s="1" t="s">
        <v>345</v>
      </c>
      <c r="F84" s="207" t="s">
        <v>210</v>
      </c>
      <c r="G84" s="207" t="s">
        <v>129</v>
      </c>
      <c r="H84" s="19" t="s">
        <v>142</v>
      </c>
      <c r="I84" s="207">
        <v>250</v>
      </c>
      <c r="J84" s="207" t="s">
        <v>346</v>
      </c>
      <c r="K84" s="218" t="s">
        <v>269</v>
      </c>
      <c r="L84" s="207" t="s">
        <v>72</v>
      </c>
      <c r="M84" s="169">
        <v>2</v>
      </c>
      <c r="N84" s="131"/>
      <c r="O84" s="130"/>
      <c r="P84" s="130"/>
      <c r="Q84" s="130"/>
      <c r="R84" s="130"/>
      <c r="S84" s="175">
        <v>0</v>
      </c>
      <c r="T84" s="134"/>
      <c r="U84" s="134"/>
      <c r="V84" s="134"/>
      <c r="W84" s="134"/>
      <c r="X84" s="134"/>
      <c r="Y84" s="178">
        <v>0</v>
      </c>
      <c r="Z84" s="139"/>
      <c r="AA84" s="139"/>
      <c r="AB84" s="139"/>
      <c r="AC84" s="139"/>
      <c r="AD84" s="139"/>
      <c r="AE84" s="181">
        <v>0</v>
      </c>
      <c r="AF84" s="64"/>
      <c r="AG84" s="30">
        <v>0</v>
      </c>
      <c r="AH84" s="141">
        <v>999</v>
      </c>
    </row>
    <row r="85" spans="1:34" x14ac:dyDescent="0.25">
      <c r="A85" s="143">
        <v>79</v>
      </c>
      <c r="B85" s="60" t="str">
        <f t="shared" si="1"/>
        <v/>
      </c>
      <c r="C85" s="207"/>
      <c r="D85" s="207"/>
      <c r="E85" s="207"/>
      <c r="F85" s="207"/>
      <c r="G85" s="207"/>
      <c r="H85" s="207"/>
      <c r="I85" s="207"/>
      <c r="J85" s="207"/>
      <c r="K85" s="74"/>
      <c r="L85" s="207"/>
      <c r="M85" s="169"/>
      <c r="N85" s="131"/>
      <c r="O85" s="130"/>
      <c r="P85" s="130"/>
      <c r="Q85" s="130"/>
      <c r="R85" s="130"/>
      <c r="S85" s="175"/>
      <c r="T85" s="134"/>
      <c r="U85" s="134"/>
      <c r="V85" s="134"/>
      <c r="W85" s="134"/>
      <c r="X85" s="134"/>
      <c r="Y85" s="178"/>
      <c r="Z85" s="139"/>
      <c r="AA85" s="139"/>
      <c r="AB85" s="139"/>
      <c r="AC85" s="139"/>
      <c r="AD85" s="139"/>
      <c r="AE85" s="181"/>
      <c r="AF85" s="64"/>
      <c r="AG85" s="30"/>
      <c r="AH85" s="141"/>
    </row>
    <row r="86" spans="1:34" x14ac:dyDescent="0.25">
      <c r="A86" s="143">
        <v>80</v>
      </c>
      <c r="B86" s="60">
        <f t="shared" si="1"/>
        <v>1</v>
      </c>
      <c r="C86" s="207" t="s">
        <v>367</v>
      </c>
      <c r="D86" s="22">
        <v>15</v>
      </c>
      <c r="E86" s="1" t="s">
        <v>364</v>
      </c>
      <c r="F86" s="207" t="s">
        <v>365</v>
      </c>
      <c r="G86" s="207" t="s">
        <v>129</v>
      </c>
      <c r="H86" s="19" t="s">
        <v>366</v>
      </c>
      <c r="I86" s="207">
        <v>325</v>
      </c>
      <c r="J86" s="207" t="s">
        <v>315</v>
      </c>
      <c r="K86" s="218" t="s">
        <v>120</v>
      </c>
      <c r="L86" s="207" t="s">
        <v>72</v>
      </c>
      <c r="M86" s="169">
        <v>2</v>
      </c>
      <c r="N86" s="131">
        <v>9</v>
      </c>
      <c r="O86" s="130">
        <v>1</v>
      </c>
      <c r="P86" s="130"/>
      <c r="Q86" s="130"/>
      <c r="R86" s="130"/>
      <c r="S86" s="175">
        <v>1</v>
      </c>
      <c r="T86" s="134">
        <v>10</v>
      </c>
      <c r="U86" s="134"/>
      <c r="V86" s="134"/>
      <c r="W86" s="134"/>
      <c r="X86" s="134"/>
      <c r="Y86" s="178">
        <v>0</v>
      </c>
      <c r="Z86" s="139"/>
      <c r="AA86" s="139"/>
      <c r="AB86" s="139"/>
      <c r="AC86" s="139"/>
      <c r="AD86" s="139"/>
      <c r="AE86" s="181">
        <v>0</v>
      </c>
      <c r="AF86" s="64"/>
      <c r="AG86" s="30">
        <v>19</v>
      </c>
      <c r="AH86" s="141">
        <v>1</v>
      </c>
    </row>
    <row r="87" spans="1:34" x14ac:dyDescent="0.25">
      <c r="A87" s="143">
        <v>81</v>
      </c>
      <c r="B87" s="60">
        <f t="shared" si="1"/>
        <v>2</v>
      </c>
      <c r="C87" s="207" t="s">
        <v>367</v>
      </c>
      <c r="D87" s="22">
        <v>62</v>
      </c>
      <c r="E87" s="1" t="s">
        <v>213</v>
      </c>
      <c r="F87" s="207" t="s">
        <v>135</v>
      </c>
      <c r="G87" s="207" t="s">
        <v>129</v>
      </c>
      <c r="H87" s="19" t="s">
        <v>136</v>
      </c>
      <c r="I87" s="207">
        <v>175</v>
      </c>
      <c r="J87" s="207" t="s">
        <v>117</v>
      </c>
      <c r="K87" s="218" t="s">
        <v>120</v>
      </c>
      <c r="L87" s="207" t="s">
        <v>72</v>
      </c>
      <c r="M87" s="169">
        <v>3</v>
      </c>
      <c r="N87" s="131">
        <v>8</v>
      </c>
      <c r="O87" s="130">
        <v>2</v>
      </c>
      <c r="P87" s="130"/>
      <c r="Q87" s="130"/>
      <c r="R87" s="130"/>
      <c r="S87" s="175">
        <v>2</v>
      </c>
      <c r="T87" s="134">
        <v>8</v>
      </c>
      <c r="U87" s="134">
        <v>1</v>
      </c>
      <c r="V87" s="134">
        <v>1</v>
      </c>
      <c r="W87" s="134"/>
      <c r="X87" s="134"/>
      <c r="Y87" s="178">
        <v>3</v>
      </c>
      <c r="Z87" s="139">
        <v>10</v>
      </c>
      <c r="AA87" s="139"/>
      <c r="AB87" s="139"/>
      <c r="AC87" s="139"/>
      <c r="AD87" s="139"/>
      <c r="AE87" s="181">
        <v>0</v>
      </c>
      <c r="AF87" s="64"/>
      <c r="AG87" s="30">
        <v>18</v>
      </c>
      <c r="AH87" s="141">
        <v>2</v>
      </c>
    </row>
    <row r="88" spans="1:34" x14ac:dyDescent="0.25">
      <c r="A88" s="143">
        <v>82</v>
      </c>
      <c r="B88" s="60">
        <f t="shared" si="1"/>
        <v>3</v>
      </c>
      <c r="C88" s="207" t="s">
        <v>367</v>
      </c>
      <c r="D88" s="22">
        <v>56</v>
      </c>
      <c r="E88" s="1" t="s">
        <v>205</v>
      </c>
      <c r="F88" s="207" t="s">
        <v>49</v>
      </c>
      <c r="G88" s="207" t="s">
        <v>129</v>
      </c>
      <c r="H88" s="19" t="s">
        <v>9</v>
      </c>
      <c r="I88" s="207">
        <v>240</v>
      </c>
      <c r="J88" s="207" t="s">
        <v>206</v>
      </c>
      <c r="K88" s="218" t="s">
        <v>120</v>
      </c>
      <c r="L88" s="207" t="s">
        <v>72</v>
      </c>
      <c r="M88" s="169">
        <v>2</v>
      </c>
      <c r="N88" s="131">
        <v>9</v>
      </c>
      <c r="O88" s="130"/>
      <c r="P88" s="130">
        <v>1</v>
      </c>
      <c r="Q88" s="130"/>
      <c r="R88" s="130"/>
      <c r="S88" s="175">
        <v>2</v>
      </c>
      <c r="T88" s="134">
        <v>8</v>
      </c>
      <c r="U88" s="134">
        <v>1</v>
      </c>
      <c r="V88" s="134">
        <v>1</v>
      </c>
      <c r="W88" s="134"/>
      <c r="X88" s="134"/>
      <c r="Y88" s="178">
        <v>3</v>
      </c>
      <c r="Z88" s="139"/>
      <c r="AA88" s="139"/>
      <c r="AB88" s="139"/>
      <c r="AC88" s="139"/>
      <c r="AD88" s="139"/>
      <c r="AE88" s="181">
        <v>0</v>
      </c>
      <c r="AF88" s="64"/>
      <c r="AG88" s="30">
        <v>17</v>
      </c>
      <c r="AH88" s="141">
        <v>5</v>
      </c>
    </row>
    <row r="89" spans="1:34" x14ac:dyDescent="0.25">
      <c r="A89" s="143">
        <v>83</v>
      </c>
      <c r="B89" s="60">
        <f t="shared" si="1"/>
        <v>4</v>
      </c>
      <c r="C89" s="207" t="s">
        <v>367</v>
      </c>
      <c r="D89" s="22">
        <v>34</v>
      </c>
      <c r="E89" s="1" t="s">
        <v>428</v>
      </c>
      <c r="F89" s="207" t="s">
        <v>228</v>
      </c>
      <c r="G89" s="207" t="s">
        <v>129</v>
      </c>
      <c r="H89" s="19" t="s">
        <v>339</v>
      </c>
      <c r="I89" s="207">
        <v>200</v>
      </c>
      <c r="J89" s="207" t="s">
        <v>177</v>
      </c>
      <c r="K89" s="218" t="s">
        <v>120</v>
      </c>
      <c r="L89" s="207" t="s">
        <v>72</v>
      </c>
      <c r="M89" s="169">
        <v>3</v>
      </c>
      <c r="N89" s="131">
        <v>8</v>
      </c>
      <c r="O89" s="130">
        <v>1</v>
      </c>
      <c r="P89" s="130"/>
      <c r="Q89" s="130"/>
      <c r="R89" s="130">
        <v>1</v>
      </c>
      <c r="S89" s="175">
        <v>6</v>
      </c>
      <c r="T89" s="134">
        <v>10</v>
      </c>
      <c r="U89" s="134"/>
      <c r="V89" s="134"/>
      <c r="W89" s="134"/>
      <c r="X89" s="134"/>
      <c r="Y89" s="178">
        <v>0</v>
      </c>
      <c r="Z89" s="139">
        <v>8</v>
      </c>
      <c r="AA89" s="139">
        <v>1</v>
      </c>
      <c r="AB89" s="139"/>
      <c r="AC89" s="139"/>
      <c r="AD89" s="139">
        <v>1</v>
      </c>
      <c r="AE89" s="181">
        <v>6</v>
      </c>
      <c r="AF89" s="64"/>
      <c r="AG89" s="30">
        <v>18</v>
      </c>
      <c r="AH89" s="141">
        <v>6</v>
      </c>
    </row>
    <row r="90" spans="1:34" x14ac:dyDescent="0.25">
      <c r="A90" s="143">
        <v>84</v>
      </c>
      <c r="B90" s="60">
        <f t="shared" si="1"/>
        <v>5</v>
      </c>
      <c r="C90" s="207" t="s">
        <v>367</v>
      </c>
      <c r="D90" s="22">
        <v>57</v>
      </c>
      <c r="E90" s="1" t="s">
        <v>134</v>
      </c>
      <c r="F90" s="207" t="s">
        <v>135</v>
      </c>
      <c r="G90" s="207" t="s">
        <v>129</v>
      </c>
      <c r="H90" s="19" t="s">
        <v>136</v>
      </c>
      <c r="I90" s="207">
        <v>175</v>
      </c>
      <c r="J90" s="207" t="s">
        <v>117</v>
      </c>
      <c r="K90" s="218" t="s">
        <v>120</v>
      </c>
      <c r="L90" s="207" t="s">
        <v>72</v>
      </c>
      <c r="M90" s="169">
        <v>3</v>
      </c>
      <c r="N90" s="131">
        <v>8</v>
      </c>
      <c r="O90" s="130">
        <v>1</v>
      </c>
      <c r="P90" s="130">
        <v>1</v>
      </c>
      <c r="Q90" s="130"/>
      <c r="R90" s="130"/>
      <c r="S90" s="175">
        <v>3</v>
      </c>
      <c r="T90" s="134">
        <v>7</v>
      </c>
      <c r="U90" s="134">
        <v>2</v>
      </c>
      <c r="V90" s="134">
        <v>1</v>
      </c>
      <c r="W90" s="134"/>
      <c r="X90" s="134"/>
      <c r="Y90" s="178">
        <v>4</v>
      </c>
      <c r="Z90" s="139">
        <v>7</v>
      </c>
      <c r="AA90" s="139">
        <v>2</v>
      </c>
      <c r="AB90" s="139">
        <v>1</v>
      </c>
      <c r="AC90" s="139"/>
      <c r="AD90" s="139"/>
      <c r="AE90" s="181">
        <v>4</v>
      </c>
      <c r="AF90" s="64"/>
      <c r="AG90" s="30">
        <v>15</v>
      </c>
      <c r="AH90" s="141">
        <v>7</v>
      </c>
    </row>
    <row r="91" spans="1:34" x14ac:dyDescent="0.25">
      <c r="A91" s="143">
        <v>85</v>
      </c>
      <c r="B91" s="60">
        <f t="shared" si="1"/>
        <v>6</v>
      </c>
      <c r="C91" s="207" t="s">
        <v>367</v>
      </c>
      <c r="D91" s="22">
        <v>23</v>
      </c>
      <c r="E91" s="1" t="s">
        <v>216</v>
      </c>
      <c r="F91" s="207" t="s">
        <v>60</v>
      </c>
      <c r="G91" s="207" t="s">
        <v>129</v>
      </c>
      <c r="H91" s="19" t="s">
        <v>142</v>
      </c>
      <c r="I91" s="207">
        <v>200</v>
      </c>
      <c r="J91" s="207" t="s">
        <v>217</v>
      </c>
      <c r="K91" s="218" t="s">
        <v>120</v>
      </c>
      <c r="L91" s="207" t="s">
        <v>72</v>
      </c>
      <c r="M91" s="169">
        <v>2</v>
      </c>
      <c r="N91" s="131">
        <v>5</v>
      </c>
      <c r="O91" s="130">
        <v>4</v>
      </c>
      <c r="P91" s="130"/>
      <c r="Q91" s="130"/>
      <c r="R91" s="130">
        <v>1</v>
      </c>
      <c r="S91" s="175">
        <v>9</v>
      </c>
      <c r="T91" s="134">
        <v>5</v>
      </c>
      <c r="U91" s="134">
        <v>2</v>
      </c>
      <c r="V91" s="134">
        <v>1</v>
      </c>
      <c r="W91" s="134"/>
      <c r="X91" s="134">
        <v>2</v>
      </c>
      <c r="Y91" s="178">
        <v>14</v>
      </c>
      <c r="Z91" s="139"/>
      <c r="AA91" s="139"/>
      <c r="AB91" s="139"/>
      <c r="AC91" s="139"/>
      <c r="AD91" s="139"/>
      <c r="AE91" s="181">
        <v>0</v>
      </c>
      <c r="AF91" s="64"/>
      <c r="AG91" s="30">
        <v>10</v>
      </c>
      <c r="AH91" s="141">
        <v>23</v>
      </c>
    </row>
    <row r="92" spans="1:34" x14ac:dyDescent="0.25">
      <c r="A92" s="143">
        <v>86</v>
      </c>
      <c r="B92" s="60">
        <f t="shared" si="1"/>
        <v>7</v>
      </c>
      <c r="C92" s="207" t="s">
        <v>367</v>
      </c>
      <c r="D92" s="22">
        <v>24</v>
      </c>
      <c r="E92" s="1" t="s">
        <v>193</v>
      </c>
      <c r="F92" s="207" t="s">
        <v>402</v>
      </c>
      <c r="G92" s="207" t="s">
        <v>129</v>
      </c>
      <c r="H92" s="19" t="s">
        <v>339</v>
      </c>
      <c r="I92" s="207">
        <v>200</v>
      </c>
      <c r="J92" s="207" t="s">
        <v>381</v>
      </c>
      <c r="K92" s="218" t="s">
        <v>403</v>
      </c>
      <c r="L92" s="207" t="s">
        <v>72</v>
      </c>
      <c r="M92" s="169">
        <v>2</v>
      </c>
      <c r="N92" s="131"/>
      <c r="O92" s="130"/>
      <c r="P92" s="130"/>
      <c r="Q92" s="130"/>
      <c r="R92" s="130"/>
      <c r="S92" s="175">
        <v>0</v>
      </c>
      <c r="T92" s="134"/>
      <c r="U92" s="134"/>
      <c r="V92" s="134"/>
      <c r="W92" s="134"/>
      <c r="X92" s="134"/>
      <c r="Y92" s="178">
        <v>0</v>
      </c>
      <c r="Z92" s="139"/>
      <c r="AA92" s="139"/>
      <c r="AB92" s="139"/>
      <c r="AC92" s="139"/>
      <c r="AD92" s="139"/>
      <c r="AE92" s="181">
        <v>0</v>
      </c>
      <c r="AF92" s="64"/>
      <c r="AG92" s="30">
        <v>0</v>
      </c>
      <c r="AH92" s="141">
        <v>999</v>
      </c>
    </row>
    <row r="93" spans="1:34" ht="15.75" thickBot="1" x14ac:dyDescent="0.3">
      <c r="A93" s="143">
        <v>87</v>
      </c>
      <c r="B93" s="60" t="str">
        <f t="shared" si="1"/>
        <v/>
      </c>
      <c r="C93" s="207"/>
      <c r="D93" s="207"/>
      <c r="E93" s="207"/>
      <c r="F93" s="207"/>
      <c r="G93" s="207"/>
      <c r="H93" s="207"/>
      <c r="I93" s="207"/>
      <c r="J93" s="207"/>
      <c r="K93" s="74"/>
      <c r="L93" s="207"/>
      <c r="M93" s="170"/>
      <c r="N93" s="132"/>
      <c r="O93" s="133"/>
      <c r="P93" s="133"/>
      <c r="Q93" s="133"/>
      <c r="R93" s="133"/>
      <c r="S93" s="176"/>
      <c r="T93" s="135"/>
      <c r="U93" s="135"/>
      <c r="V93" s="135"/>
      <c r="W93" s="135"/>
      <c r="X93" s="135"/>
      <c r="Y93" s="179"/>
      <c r="Z93" s="140"/>
      <c r="AA93" s="140"/>
      <c r="AB93" s="140"/>
      <c r="AC93" s="140"/>
      <c r="AD93" s="140"/>
      <c r="AE93" s="182"/>
      <c r="AF93" s="65"/>
      <c r="AG93" s="31"/>
      <c r="AH93" s="142"/>
    </row>
    <row r="94" spans="1:34" x14ac:dyDescent="0.25">
      <c r="A94" s="143">
        <v>88</v>
      </c>
      <c r="B94" s="60" t="str">
        <f t="shared" si="1"/>
        <v/>
      </c>
      <c r="C94"/>
      <c r="D94"/>
      <c r="E94"/>
      <c r="F94"/>
      <c r="G94"/>
      <c r="H94"/>
      <c r="I94"/>
      <c r="J94"/>
      <c r="K94" s="7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143">
        <v>89</v>
      </c>
      <c r="B95" s="60" t="str">
        <f t="shared" si="1"/>
        <v/>
      </c>
      <c r="C95"/>
      <c r="D95"/>
      <c r="E95"/>
      <c r="F95"/>
      <c r="G95"/>
      <c r="H95"/>
      <c r="I95"/>
      <c r="J95"/>
      <c r="K95" s="74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x14ac:dyDescent="0.25">
      <c r="A96" s="143">
        <v>90</v>
      </c>
      <c r="B96" s="60" t="str">
        <f t="shared" si="1"/>
        <v/>
      </c>
      <c r="C96"/>
      <c r="D96"/>
      <c r="E96"/>
      <c r="F96"/>
      <c r="G96"/>
      <c r="H96"/>
      <c r="I96"/>
      <c r="J96"/>
      <c r="K96" s="74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143">
        <v>91</v>
      </c>
      <c r="B97" s="60" t="str">
        <f t="shared" si="1"/>
        <v/>
      </c>
      <c r="C97"/>
      <c r="D97"/>
      <c r="E97"/>
      <c r="F97"/>
      <c r="G97"/>
      <c r="H97"/>
      <c r="I97"/>
      <c r="J97"/>
      <c r="K97" s="74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143">
        <v>92</v>
      </c>
      <c r="B98" s="60" t="str">
        <f t="shared" si="1"/>
        <v/>
      </c>
      <c r="C98"/>
      <c r="D98"/>
      <c r="E98"/>
      <c r="F98"/>
      <c r="G98"/>
      <c r="H98"/>
      <c r="I98"/>
      <c r="J98"/>
      <c r="K98" s="74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143">
        <v>93</v>
      </c>
      <c r="B99" s="60" t="str">
        <f t="shared" si="1"/>
        <v/>
      </c>
      <c r="C99"/>
      <c r="D99"/>
      <c r="E99"/>
      <c r="F99"/>
      <c r="G99"/>
      <c r="H99"/>
      <c r="I99"/>
      <c r="J99"/>
      <c r="K99" s="74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x14ac:dyDescent="0.25">
      <c r="A100" s="143">
        <v>94</v>
      </c>
      <c r="B100" s="60" t="str">
        <f t="shared" si="1"/>
        <v/>
      </c>
      <c r="C100"/>
      <c r="D100"/>
      <c r="E100"/>
      <c r="F100"/>
      <c r="G100"/>
      <c r="H100"/>
      <c r="I100"/>
      <c r="J100"/>
      <c r="K100" s="74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143">
        <v>95</v>
      </c>
      <c r="B101" s="60" t="str">
        <f t="shared" si="1"/>
        <v/>
      </c>
      <c r="C101"/>
      <c r="D101"/>
      <c r="E101"/>
      <c r="F101"/>
      <c r="G101"/>
      <c r="H101"/>
      <c r="I101"/>
      <c r="J101"/>
      <c r="K101" s="74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x14ac:dyDescent="0.25">
      <c r="A102" s="143">
        <v>96</v>
      </c>
      <c r="B102" s="60" t="str">
        <f t="shared" si="1"/>
        <v/>
      </c>
      <c r="C102"/>
      <c r="D102"/>
      <c r="E102"/>
      <c r="F102"/>
      <c r="G102"/>
      <c r="H102"/>
      <c r="I102"/>
      <c r="J102"/>
      <c r="K102" s="74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x14ac:dyDescent="0.25">
      <c r="A103" s="143">
        <v>97</v>
      </c>
      <c r="B103" s="60" t="str">
        <f t="shared" si="1"/>
        <v/>
      </c>
      <c r="C103"/>
      <c r="D103"/>
      <c r="E103"/>
      <c r="F103"/>
      <c r="G103"/>
      <c r="H103"/>
      <c r="I103"/>
      <c r="J103"/>
      <c r="K103" s="74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x14ac:dyDescent="0.25">
      <c r="A104" s="143">
        <v>98</v>
      </c>
      <c r="B104" s="60" t="str">
        <f t="shared" si="1"/>
        <v/>
      </c>
      <c r="C104"/>
      <c r="D104"/>
      <c r="E104"/>
      <c r="F104"/>
      <c r="G104"/>
      <c r="H104"/>
      <c r="I104"/>
      <c r="J104"/>
      <c r="K104" s="7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x14ac:dyDescent="0.25">
      <c r="A105" s="143">
        <v>99</v>
      </c>
      <c r="B105" s="60" t="str">
        <f t="shared" si="1"/>
        <v/>
      </c>
      <c r="C105"/>
      <c r="D105"/>
      <c r="E105"/>
      <c r="F105"/>
      <c r="G105"/>
      <c r="H105"/>
      <c r="I105"/>
      <c r="J105"/>
      <c r="K105" s="74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x14ac:dyDescent="0.25">
      <c r="A106" s="143">
        <v>100</v>
      </c>
      <c r="B106" s="60" t="str">
        <f t="shared" si="1"/>
        <v/>
      </c>
      <c r="C106"/>
      <c r="D106"/>
      <c r="E106"/>
      <c r="F106"/>
      <c r="G106"/>
      <c r="H106"/>
      <c r="I106"/>
      <c r="J106"/>
      <c r="K106" s="74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x14ac:dyDescent="0.25">
      <c r="A107" s="143">
        <v>101</v>
      </c>
      <c r="B107" s="60" t="str">
        <f t="shared" si="1"/>
        <v/>
      </c>
      <c r="C107"/>
      <c r="D107"/>
      <c r="E107"/>
      <c r="F107"/>
      <c r="G107"/>
      <c r="H107"/>
      <c r="I107"/>
      <c r="J107"/>
      <c r="K107" s="74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x14ac:dyDescent="0.25">
      <c r="A108" s="143">
        <v>102</v>
      </c>
      <c r="B108" s="60" t="str">
        <f t="shared" si="1"/>
        <v/>
      </c>
      <c r="C108"/>
      <c r="D108"/>
      <c r="E108"/>
      <c r="F108"/>
      <c r="G108"/>
      <c r="H108"/>
      <c r="I108"/>
      <c r="J108"/>
      <c r="K108" s="74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x14ac:dyDescent="0.25">
      <c r="A109" s="143">
        <v>103</v>
      </c>
      <c r="B109" s="60" t="str">
        <f t="shared" si="1"/>
        <v/>
      </c>
      <c r="C109"/>
      <c r="D109"/>
      <c r="E109"/>
      <c r="F109"/>
      <c r="G109"/>
      <c r="H109"/>
      <c r="I109"/>
      <c r="J109"/>
      <c r="K109" s="74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x14ac:dyDescent="0.25">
      <c r="A110" s="143">
        <v>104</v>
      </c>
      <c r="B110" s="60" t="str">
        <f t="shared" si="1"/>
        <v/>
      </c>
      <c r="C110"/>
      <c r="D110"/>
      <c r="E110"/>
      <c r="F110"/>
      <c r="G110"/>
      <c r="H110"/>
      <c r="I110"/>
      <c r="J110"/>
      <c r="K110" s="74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x14ac:dyDescent="0.25">
      <c r="A111" s="143">
        <v>105</v>
      </c>
      <c r="B111" s="60" t="str">
        <f t="shared" si="1"/>
        <v/>
      </c>
      <c r="C111"/>
      <c r="D111"/>
      <c r="E111"/>
      <c r="F111"/>
      <c r="G111"/>
      <c r="H111"/>
      <c r="I111"/>
      <c r="J111"/>
      <c r="K111" s="74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x14ac:dyDescent="0.25">
      <c r="A112" s="143">
        <v>106</v>
      </c>
      <c r="B112" s="60" t="str">
        <f t="shared" si="1"/>
        <v/>
      </c>
      <c r="C112"/>
      <c r="D112"/>
      <c r="E112"/>
      <c r="F112"/>
      <c r="G112"/>
      <c r="H112"/>
      <c r="I112"/>
      <c r="J112"/>
      <c r="K112" s="74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x14ac:dyDescent="0.25">
      <c r="A113" s="143">
        <v>107</v>
      </c>
      <c r="B113" s="60" t="str">
        <f t="shared" si="1"/>
        <v/>
      </c>
      <c r="C113"/>
      <c r="D113"/>
      <c r="E113"/>
      <c r="F113"/>
      <c r="G113"/>
      <c r="H113"/>
      <c r="I113"/>
      <c r="J113"/>
      <c r="K113" s="74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x14ac:dyDescent="0.25">
      <c r="A114" s="143">
        <v>108</v>
      </c>
      <c r="B114" s="60" t="str">
        <f t="shared" si="1"/>
        <v/>
      </c>
      <c r="C114"/>
      <c r="D114"/>
      <c r="E114"/>
      <c r="F114"/>
      <c r="G114"/>
      <c r="H114"/>
      <c r="I114"/>
      <c r="J114"/>
      <c r="K114" s="7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x14ac:dyDescent="0.25">
      <c r="A115" s="143">
        <v>109</v>
      </c>
      <c r="B115" s="60" t="str">
        <f t="shared" si="1"/>
        <v/>
      </c>
      <c r="C115"/>
      <c r="D115"/>
      <c r="E115"/>
      <c r="F115"/>
      <c r="G115"/>
      <c r="H115"/>
      <c r="I115"/>
      <c r="J115"/>
      <c r="K115" s="74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x14ac:dyDescent="0.25">
      <c r="A116" s="143">
        <v>110</v>
      </c>
      <c r="B116" s="60" t="str">
        <f t="shared" si="1"/>
        <v/>
      </c>
      <c r="C116"/>
      <c r="D116"/>
      <c r="E116"/>
      <c r="F116"/>
      <c r="G116"/>
      <c r="H116"/>
      <c r="I116"/>
      <c r="J116"/>
      <c r="K116" s="74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x14ac:dyDescent="0.25">
      <c r="A117" s="143">
        <v>111</v>
      </c>
      <c r="B117" s="60" t="str">
        <f t="shared" si="1"/>
        <v/>
      </c>
      <c r="C117"/>
      <c r="D117"/>
      <c r="E117"/>
      <c r="F117"/>
      <c r="G117"/>
      <c r="H117"/>
      <c r="I117"/>
      <c r="J117"/>
      <c r="K117" s="74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x14ac:dyDescent="0.25">
      <c r="A118" s="143">
        <v>112</v>
      </c>
      <c r="B118" s="60" t="str">
        <f t="shared" si="1"/>
        <v/>
      </c>
      <c r="C118"/>
      <c r="D118"/>
      <c r="E118"/>
      <c r="F118"/>
      <c r="G118"/>
      <c r="H118"/>
      <c r="I118"/>
      <c r="J118"/>
      <c r="K118" s="74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x14ac:dyDescent="0.25">
      <c r="A119" s="143">
        <v>113</v>
      </c>
      <c r="B119" s="60" t="str">
        <f t="shared" si="1"/>
        <v/>
      </c>
      <c r="E119" s="144"/>
      <c r="F119" s="144"/>
      <c r="G119" s="144"/>
      <c r="H119" s="144"/>
      <c r="I119" s="144"/>
      <c r="J119" s="144"/>
      <c r="K119" s="225"/>
      <c r="N119" s="144"/>
      <c r="P119" s="144"/>
      <c r="R119" s="144"/>
      <c r="S119" s="144"/>
      <c r="X119" s="144"/>
      <c r="AD119" s="144"/>
    </row>
    <row r="120" spans="1:34" x14ac:dyDescent="0.25">
      <c r="A120" s="143">
        <v>114</v>
      </c>
      <c r="B120" s="60" t="str">
        <f t="shared" si="1"/>
        <v/>
      </c>
      <c r="E120" s="144"/>
      <c r="F120" s="144"/>
      <c r="G120" s="144"/>
      <c r="H120" s="144"/>
      <c r="I120" s="144"/>
      <c r="J120" s="144"/>
      <c r="K120" s="225"/>
      <c r="N120" s="144"/>
      <c r="P120" s="144"/>
      <c r="R120" s="144"/>
      <c r="S120" s="144"/>
      <c r="X120" s="144"/>
      <c r="AD120" s="144"/>
    </row>
    <row r="121" spans="1:34" x14ac:dyDescent="0.25">
      <c r="A121" s="143">
        <v>115</v>
      </c>
      <c r="B121" s="60" t="str">
        <f t="shared" si="1"/>
        <v/>
      </c>
      <c r="E121" s="144"/>
      <c r="F121" s="144"/>
      <c r="G121" s="144"/>
      <c r="H121" s="144"/>
      <c r="I121" s="144"/>
      <c r="J121" s="144"/>
      <c r="K121" s="225"/>
      <c r="N121" s="144"/>
      <c r="P121" s="144"/>
      <c r="R121" s="144"/>
      <c r="S121" s="144"/>
      <c r="X121" s="144"/>
      <c r="AD121" s="144"/>
    </row>
    <row r="122" spans="1:34" x14ac:dyDescent="0.25">
      <c r="A122" s="143">
        <v>116</v>
      </c>
      <c r="B122" s="60" t="str">
        <f t="shared" si="1"/>
        <v/>
      </c>
      <c r="E122" s="144"/>
      <c r="F122" s="144"/>
      <c r="G122" s="144"/>
      <c r="H122" s="144"/>
      <c r="I122" s="144"/>
      <c r="J122" s="144"/>
      <c r="K122" s="225"/>
      <c r="N122" s="144"/>
      <c r="P122" s="144"/>
      <c r="R122" s="144"/>
      <c r="S122" s="144"/>
      <c r="X122" s="144"/>
      <c r="AD122" s="144"/>
    </row>
    <row r="123" spans="1:34" x14ac:dyDescent="0.25">
      <c r="A123" s="143">
        <v>117</v>
      </c>
      <c r="B123" s="60" t="str">
        <f t="shared" si="1"/>
        <v/>
      </c>
      <c r="E123" s="144"/>
      <c r="F123" s="144"/>
      <c r="G123" s="144"/>
      <c r="H123" s="144"/>
      <c r="I123" s="144"/>
      <c r="J123" s="144"/>
      <c r="K123" s="225"/>
      <c r="N123" s="144"/>
      <c r="P123" s="144"/>
      <c r="R123" s="144"/>
      <c r="S123" s="144"/>
      <c r="X123" s="144"/>
      <c r="AD123" s="144"/>
    </row>
    <row r="124" spans="1:34" x14ac:dyDescent="0.25">
      <c r="A124" s="143">
        <v>118</v>
      </c>
      <c r="B124" s="60" t="str">
        <f t="shared" si="1"/>
        <v/>
      </c>
      <c r="E124" s="144"/>
      <c r="F124" s="144"/>
      <c r="G124" s="144"/>
      <c r="H124" s="144"/>
      <c r="I124" s="144"/>
      <c r="J124" s="144"/>
      <c r="K124" s="225"/>
      <c r="N124" s="144"/>
      <c r="P124" s="144"/>
      <c r="R124" s="144"/>
      <c r="S124" s="144"/>
      <c r="X124" s="144"/>
      <c r="AD124" s="144"/>
    </row>
    <row r="125" spans="1:34" x14ac:dyDescent="0.25">
      <c r="A125" s="143">
        <v>119</v>
      </c>
      <c r="B125" s="60" t="str">
        <f t="shared" si="1"/>
        <v/>
      </c>
      <c r="E125" s="144"/>
      <c r="F125" s="144"/>
      <c r="G125" s="144"/>
      <c r="H125" s="144"/>
      <c r="I125" s="144"/>
      <c r="J125" s="144"/>
      <c r="K125" s="225"/>
      <c r="N125" s="144"/>
      <c r="P125" s="144"/>
      <c r="R125" s="144"/>
      <c r="S125" s="144"/>
      <c r="X125" s="144"/>
      <c r="AD125" s="144"/>
    </row>
    <row r="126" spans="1:34" x14ac:dyDescent="0.25">
      <c r="A126" s="143">
        <v>120</v>
      </c>
      <c r="B126" s="60" t="str">
        <f t="shared" si="1"/>
        <v/>
      </c>
      <c r="E126" s="144"/>
      <c r="F126" s="144"/>
      <c r="G126" s="144"/>
      <c r="H126" s="144"/>
      <c r="I126" s="144"/>
      <c r="J126" s="144"/>
      <c r="K126" s="225"/>
      <c r="N126" s="144"/>
      <c r="P126" s="144"/>
      <c r="R126" s="144"/>
      <c r="S126" s="144"/>
      <c r="X126" s="144"/>
      <c r="AD126" s="144"/>
    </row>
    <row r="127" spans="1:34" x14ac:dyDescent="0.25">
      <c r="A127" s="143">
        <v>121</v>
      </c>
      <c r="B127" s="60" t="str">
        <f t="shared" si="1"/>
        <v/>
      </c>
      <c r="E127" s="144"/>
      <c r="F127" s="144"/>
      <c r="G127" s="144"/>
      <c r="H127" s="144"/>
      <c r="I127" s="144"/>
      <c r="J127" s="144"/>
      <c r="K127" s="225"/>
      <c r="N127" s="144"/>
      <c r="P127" s="144"/>
      <c r="R127" s="144"/>
      <c r="S127" s="144"/>
      <c r="X127" s="144"/>
      <c r="AD127" s="144"/>
    </row>
    <row r="128" spans="1:34" x14ac:dyDescent="0.25">
      <c r="A128" s="143">
        <v>122</v>
      </c>
      <c r="B128" s="60" t="str">
        <f t="shared" si="1"/>
        <v/>
      </c>
      <c r="E128" s="144"/>
      <c r="F128" s="144"/>
      <c r="G128" s="144"/>
      <c r="H128" s="144"/>
      <c r="I128" s="144"/>
      <c r="J128" s="144"/>
      <c r="K128" s="225"/>
      <c r="N128" s="144"/>
      <c r="P128" s="144"/>
      <c r="R128" s="144"/>
      <c r="S128" s="144"/>
      <c r="X128" s="144"/>
      <c r="AD128" s="144"/>
    </row>
    <row r="129" spans="1:11" s="144" customFormat="1" x14ac:dyDescent="0.25">
      <c r="A129" s="143">
        <v>123</v>
      </c>
      <c r="B129" s="60" t="str">
        <f t="shared" si="1"/>
        <v/>
      </c>
      <c r="K129" s="225"/>
    </row>
    <row r="130" spans="1:11" s="144" customFormat="1" x14ac:dyDescent="0.25">
      <c r="A130" s="143">
        <v>124</v>
      </c>
      <c r="B130" s="60" t="str">
        <f t="shared" si="1"/>
        <v/>
      </c>
      <c r="K130" s="225"/>
    </row>
    <row r="131" spans="1:11" s="144" customFormat="1" x14ac:dyDescent="0.25">
      <c r="A131" s="143">
        <v>125</v>
      </c>
      <c r="B131" s="60" t="str">
        <f t="shared" si="1"/>
        <v/>
      </c>
      <c r="K131" s="225"/>
    </row>
    <row r="132" spans="1:11" s="144" customFormat="1" x14ac:dyDescent="0.25">
      <c r="A132" s="143">
        <v>126</v>
      </c>
      <c r="B132" s="60" t="str">
        <f t="shared" si="1"/>
        <v/>
      </c>
      <c r="K132" s="225"/>
    </row>
    <row r="133" spans="1:11" s="144" customFormat="1" x14ac:dyDescent="0.25">
      <c r="A133" s="143">
        <v>127</v>
      </c>
      <c r="B133" s="60" t="str">
        <f t="shared" si="1"/>
        <v/>
      </c>
      <c r="K133" s="225"/>
    </row>
    <row r="134" spans="1:11" s="144" customFormat="1" x14ac:dyDescent="0.25">
      <c r="A134" s="143">
        <v>128</v>
      </c>
      <c r="B134" s="60" t="str">
        <f t="shared" si="1"/>
        <v/>
      </c>
      <c r="K134" s="225"/>
    </row>
    <row r="135" spans="1:11" s="144" customFormat="1" x14ac:dyDescent="0.25">
      <c r="A135" s="143">
        <v>129</v>
      </c>
      <c r="B135" s="60" t="str">
        <f t="shared" si="1"/>
        <v/>
      </c>
      <c r="K135" s="225"/>
    </row>
    <row r="136" spans="1:11" s="144" customFormat="1" x14ac:dyDescent="0.25">
      <c r="A136" s="143">
        <v>130</v>
      </c>
      <c r="B136" s="60" t="str">
        <f t="shared" ref="B136:B199" si="2">IF(C136="","",IF(B135="",1,B135+1))</f>
        <v/>
      </c>
      <c r="K136" s="225"/>
    </row>
    <row r="137" spans="1:11" s="144" customFormat="1" x14ac:dyDescent="0.25">
      <c r="A137" s="143">
        <v>131</v>
      </c>
      <c r="B137" s="60" t="str">
        <f t="shared" si="2"/>
        <v/>
      </c>
      <c r="K137" s="225"/>
    </row>
    <row r="138" spans="1:11" s="144" customFormat="1" x14ac:dyDescent="0.25">
      <c r="A138" s="143">
        <v>132</v>
      </c>
      <c r="B138" s="60" t="str">
        <f t="shared" si="2"/>
        <v/>
      </c>
      <c r="K138" s="225"/>
    </row>
    <row r="139" spans="1:11" s="144" customFormat="1" x14ac:dyDescent="0.25">
      <c r="A139" s="143">
        <v>133</v>
      </c>
      <c r="B139" s="60" t="str">
        <f t="shared" si="2"/>
        <v/>
      </c>
      <c r="K139" s="225"/>
    </row>
    <row r="140" spans="1:11" s="144" customFormat="1" x14ac:dyDescent="0.25">
      <c r="A140" s="143">
        <v>134</v>
      </c>
      <c r="B140" s="60" t="str">
        <f t="shared" si="2"/>
        <v/>
      </c>
      <c r="K140" s="225"/>
    </row>
    <row r="141" spans="1:11" s="144" customFormat="1" x14ac:dyDescent="0.25">
      <c r="A141" s="143">
        <v>135</v>
      </c>
      <c r="B141" s="60" t="str">
        <f t="shared" si="2"/>
        <v/>
      </c>
      <c r="K141" s="225"/>
    </row>
    <row r="142" spans="1:11" s="144" customFormat="1" x14ac:dyDescent="0.25">
      <c r="A142" s="143">
        <v>136</v>
      </c>
      <c r="B142" s="60" t="str">
        <f t="shared" si="2"/>
        <v/>
      </c>
      <c r="K142" s="225"/>
    </row>
    <row r="143" spans="1:11" s="144" customFormat="1" x14ac:dyDescent="0.25">
      <c r="A143" s="143">
        <v>137</v>
      </c>
      <c r="B143" s="60" t="str">
        <f t="shared" si="2"/>
        <v/>
      </c>
      <c r="K143" s="225"/>
    </row>
    <row r="144" spans="1:11" s="144" customFormat="1" x14ac:dyDescent="0.25">
      <c r="A144" s="143">
        <v>138</v>
      </c>
      <c r="B144" s="60" t="str">
        <f t="shared" si="2"/>
        <v/>
      </c>
      <c r="K144" s="225"/>
    </row>
    <row r="145" spans="1:11" s="144" customFormat="1" x14ac:dyDescent="0.25">
      <c r="A145" s="143">
        <v>139</v>
      </c>
      <c r="B145" s="60" t="str">
        <f t="shared" si="2"/>
        <v/>
      </c>
      <c r="K145" s="225"/>
    </row>
    <row r="146" spans="1:11" s="144" customFormat="1" x14ac:dyDescent="0.25">
      <c r="A146" s="143">
        <v>140</v>
      </c>
      <c r="B146" s="60" t="str">
        <f t="shared" si="2"/>
        <v/>
      </c>
      <c r="K146" s="225"/>
    </row>
    <row r="147" spans="1:11" s="144" customFormat="1" x14ac:dyDescent="0.25">
      <c r="A147" s="143">
        <v>141</v>
      </c>
      <c r="B147" s="60" t="str">
        <f t="shared" si="2"/>
        <v/>
      </c>
      <c r="K147" s="225"/>
    </row>
    <row r="148" spans="1:11" s="144" customFormat="1" x14ac:dyDescent="0.25">
      <c r="A148" s="143">
        <v>142</v>
      </c>
      <c r="B148" s="60" t="str">
        <f t="shared" si="2"/>
        <v/>
      </c>
      <c r="K148" s="225"/>
    </row>
    <row r="149" spans="1:11" s="144" customFormat="1" x14ac:dyDescent="0.25">
      <c r="A149" s="143">
        <v>143</v>
      </c>
      <c r="B149" s="60" t="str">
        <f t="shared" si="2"/>
        <v/>
      </c>
      <c r="K149" s="225"/>
    </row>
    <row r="150" spans="1:11" s="144" customFormat="1" x14ac:dyDescent="0.25">
      <c r="A150" s="143">
        <v>144</v>
      </c>
      <c r="B150" s="60" t="str">
        <f t="shared" si="2"/>
        <v/>
      </c>
      <c r="K150" s="225"/>
    </row>
    <row r="151" spans="1:11" s="144" customFormat="1" x14ac:dyDescent="0.25">
      <c r="A151" s="143">
        <v>145</v>
      </c>
      <c r="B151" s="60" t="str">
        <f t="shared" si="2"/>
        <v/>
      </c>
      <c r="K151" s="225"/>
    </row>
    <row r="152" spans="1:11" s="144" customFormat="1" x14ac:dyDescent="0.25">
      <c r="A152" s="143">
        <v>146</v>
      </c>
      <c r="B152" s="60" t="str">
        <f t="shared" si="2"/>
        <v/>
      </c>
      <c r="K152" s="225"/>
    </row>
    <row r="153" spans="1:11" s="144" customFormat="1" x14ac:dyDescent="0.25">
      <c r="A153" s="143">
        <v>147</v>
      </c>
      <c r="B153" s="60" t="str">
        <f t="shared" si="2"/>
        <v/>
      </c>
      <c r="K153" s="225"/>
    </row>
    <row r="154" spans="1:11" s="144" customFormat="1" x14ac:dyDescent="0.25">
      <c r="A154" s="143">
        <v>148</v>
      </c>
      <c r="B154" s="60" t="str">
        <f t="shared" si="2"/>
        <v/>
      </c>
      <c r="K154" s="225"/>
    </row>
    <row r="155" spans="1:11" s="144" customFormat="1" x14ac:dyDescent="0.25">
      <c r="A155" s="143">
        <v>149</v>
      </c>
      <c r="B155" s="60" t="str">
        <f t="shared" si="2"/>
        <v/>
      </c>
      <c r="K155" s="225"/>
    </row>
    <row r="156" spans="1:11" s="144" customFormat="1" x14ac:dyDescent="0.25">
      <c r="A156" s="143">
        <v>150</v>
      </c>
      <c r="B156" s="60" t="str">
        <f t="shared" si="2"/>
        <v/>
      </c>
      <c r="K156" s="225"/>
    </row>
    <row r="157" spans="1:11" s="144" customFormat="1" x14ac:dyDescent="0.25">
      <c r="A157" s="143">
        <v>151</v>
      </c>
      <c r="B157" s="60" t="str">
        <f t="shared" si="2"/>
        <v/>
      </c>
      <c r="K157" s="225"/>
    </row>
    <row r="158" spans="1:11" s="144" customFormat="1" x14ac:dyDescent="0.25">
      <c r="A158" s="143">
        <v>152</v>
      </c>
      <c r="B158" s="60" t="str">
        <f t="shared" si="2"/>
        <v/>
      </c>
      <c r="K158" s="225"/>
    </row>
    <row r="159" spans="1:11" s="144" customFormat="1" x14ac:dyDescent="0.25">
      <c r="A159" s="143">
        <v>153</v>
      </c>
      <c r="B159" s="60" t="str">
        <f t="shared" si="2"/>
        <v/>
      </c>
      <c r="K159" s="225"/>
    </row>
    <row r="160" spans="1:11" s="144" customFormat="1" x14ac:dyDescent="0.25">
      <c r="A160" s="143">
        <v>154</v>
      </c>
      <c r="B160" s="60" t="str">
        <f t="shared" si="2"/>
        <v/>
      </c>
      <c r="K160" s="225"/>
    </row>
    <row r="161" spans="1:11" s="144" customFormat="1" x14ac:dyDescent="0.25">
      <c r="A161" s="143">
        <v>155</v>
      </c>
      <c r="B161" s="60" t="str">
        <f t="shared" si="2"/>
        <v/>
      </c>
      <c r="K161" s="225"/>
    </row>
    <row r="162" spans="1:11" s="144" customFormat="1" x14ac:dyDescent="0.25">
      <c r="A162" s="143">
        <v>156</v>
      </c>
      <c r="B162" s="60" t="str">
        <f t="shared" si="2"/>
        <v/>
      </c>
      <c r="K162" s="225"/>
    </row>
    <row r="163" spans="1:11" s="144" customFormat="1" x14ac:dyDescent="0.25">
      <c r="A163" s="143">
        <v>157</v>
      </c>
      <c r="B163" s="60" t="str">
        <f t="shared" si="2"/>
        <v/>
      </c>
      <c r="K163" s="225"/>
    </row>
    <row r="164" spans="1:11" s="144" customFormat="1" x14ac:dyDescent="0.25">
      <c r="A164" s="143">
        <v>158</v>
      </c>
      <c r="B164" s="60" t="str">
        <f t="shared" si="2"/>
        <v/>
      </c>
      <c r="K164" s="225"/>
    </row>
    <row r="165" spans="1:11" s="144" customFormat="1" x14ac:dyDescent="0.25">
      <c r="A165" s="143">
        <v>159</v>
      </c>
      <c r="B165" s="60" t="str">
        <f t="shared" si="2"/>
        <v/>
      </c>
      <c r="K165" s="225"/>
    </row>
    <row r="166" spans="1:11" s="144" customFormat="1" x14ac:dyDescent="0.25">
      <c r="A166" s="143">
        <v>160</v>
      </c>
      <c r="B166" s="60" t="str">
        <f t="shared" si="2"/>
        <v/>
      </c>
      <c r="K166" s="225"/>
    </row>
    <row r="167" spans="1:11" s="144" customFormat="1" x14ac:dyDescent="0.25">
      <c r="A167" s="143">
        <v>161</v>
      </c>
      <c r="B167" s="60" t="str">
        <f t="shared" si="2"/>
        <v/>
      </c>
      <c r="K167" s="225"/>
    </row>
    <row r="168" spans="1:11" s="144" customFormat="1" x14ac:dyDescent="0.25">
      <c r="A168" s="143">
        <v>162</v>
      </c>
      <c r="B168" s="60" t="str">
        <f t="shared" si="2"/>
        <v/>
      </c>
      <c r="K168" s="225"/>
    </row>
    <row r="169" spans="1:11" s="144" customFormat="1" x14ac:dyDescent="0.25">
      <c r="A169" s="143">
        <v>163</v>
      </c>
      <c r="B169" s="60" t="str">
        <f t="shared" si="2"/>
        <v/>
      </c>
      <c r="K169" s="225"/>
    </row>
    <row r="170" spans="1:11" s="144" customFormat="1" x14ac:dyDescent="0.25">
      <c r="A170" s="143">
        <v>164</v>
      </c>
      <c r="B170" s="60" t="str">
        <f t="shared" si="2"/>
        <v/>
      </c>
      <c r="K170" s="225"/>
    </row>
    <row r="171" spans="1:11" s="144" customFormat="1" x14ac:dyDescent="0.25">
      <c r="A171" s="143">
        <v>165</v>
      </c>
      <c r="B171" s="60" t="str">
        <f t="shared" si="2"/>
        <v/>
      </c>
      <c r="K171" s="225"/>
    </row>
    <row r="172" spans="1:11" s="144" customFormat="1" x14ac:dyDescent="0.25">
      <c r="A172" s="143">
        <v>166</v>
      </c>
      <c r="B172" s="60" t="str">
        <f t="shared" si="2"/>
        <v/>
      </c>
      <c r="K172" s="225"/>
    </row>
    <row r="173" spans="1:11" s="144" customFormat="1" x14ac:dyDescent="0.25">
      <c r="A173" s="143">
        <v>167</v>
      </c>
      <c r="B173" s="60" t="str">
        <f t="shared" si="2"/>
        <v/>
      </c>
      <c r="K173" s="225"/>
    </row>
    <row r="174" spans="1:11" s="144" customFormat="1" x14ac:dyDescent="0.25">
      <c r="A174" s="143">
        <v>168</v>
      </c>
      <c r="B174" s="60" t="str">
        <f t="shared" si="2"/>
        <v/>
      </c>
      <c r="K174" s="225"/>
    </row>
    <row r="175" spans="1:11" s="144" customFormat="1" x14ac:dyDescent="0.25">
      <c r="A175" s="143">
        <v>169</v>
      </c>
      <c r="B175" s="60" t="str">
        <f t="shared" si="2"/>
        <v/>
      </c>
      <c r="K175" s="225"/>
    </row>
    <row r="176" spans="1:11" s="144" customFormat="1" x14ac:dyDescent="0.25">
      <c r="A176" s="143">
        <v>170</v>
      </c>
      <c r="B176" s="60" t="str">
        <f t="shared" si="2"/>
        <v/>
      </c>
      <c r="K176" s="225"/>
    </row>
    <row r="177" spans="1:11" s="144" customFormat="1" x14ac:dyDescent="0.25">
      <c r="A177" s="143">
        <v>171</v>
      </c>
      <c r="B177" s="60" t="str">
        <f t="shared" si="2"/>
        <v/>
      </c>
      <c r="K177" s="225"/>
    </row>
    <row r="178" spans="1:11" s="144" customFormat="1" x14ac:dyDescent="0.25">
      <c r="A178" s="143">
        <v>172</v>
      </c>
      <c r="B178" s="60" t="str">
        <f t="shared" si="2"/>
        <v/>
      </c>
      <c r="K178" s="225"/>
    </row>
    <row r="179" spans="1:11" s="144" customFormat="1" x14ac:dyDescent="0.25">
      <c r="A179" s="143">
        <v>173</v>
      </c>
      <c r="B179" s="60" t="str">
        <f t="shared" si="2"/>
        <v/>
      </c>
      <c r="K179" s="225"/>
    </row>
    <row r="180" spans="1:11" s="144" customFormat="1" x14ac:dyDescent="0.25">
      <c r="A180" s="143">
        <v>174</v>
      </c>
      <c r="B180" s="60" t="str">
        <f t="shared" si="2"/>
        <v/>
      </c>
      <c r="K180" s="225"/>
    </row>
    <row r="181" spans="1:11" s="144" customFormat="1" x14ac:dyDescent="0.25">
      <c r="A181" s="143">
        <v>175</v>
      </c>
      <c r="B181" s="60" t="str">
        <f t="shared" si="2"/>
        <v/>
      </c>
      <c r="K181" s="225"/>
    </row>
    <row r="182" spans="1:11" s="144" customFormat="1" x14ac:dyDescent="0.25">
      <c r="A182" s="143">
        <v>176</v>
      </c>
      <c r="B182" s="60" t="str">
        <f t="shared" si="2"/>
        <v/>
      </c>
      <c r="K182" s="225"/>
    </row>
    <row r="183" spans="1:11" s="144" customFormat="1" x14ac:dyDescent="0.25">
      <c r="A183" s="143">
        <v>177</v>
      </c>
      <c r="B183" s="60" t="str">
        <f t="shared" si="2"/>
        <v/>
      </c>
      <c r="K183" s="225"/>
    </row>
    <row r="184" spans="1:11" s="144" customFormat="1" x14ac:dyDescent="0.25">
      <c r="A184" s="143">
        <v>178</v>
      </c>
      <c r="B184" s="60" t="str">
        <f t="shared" si="2"/>
        <v/>
      </c>
      <c r="K184" s="225"/>
    </row>
    <row r="185" spans="1:11" s="144" customFormat="1" x14ac:dyDescent="0.25">
      <c r="A185" s="143">
        <v>179</v>
      </c>
      <c r="B185" s="60" t="str">
        <f t="shared" si="2"/>
        <v/>
      </c>
      <c r="K185" s="225"/>
    </row>
    <row r="186" spans="1:11" s="144" customFormat="1" x14ac:dyDescent="0.25">
      <c r="A186" s="143">
        <v>180</v>
      </c>
      <c r="B186" s="60" t="str">
        <f t="shared" si="2"/>
        <v/>
      </c>
      <c r="K186" s="225"/>
    </row>
    <row r="187" spans="1:11" s="144" customFormat="1" x14ac:dyDescent="0.25">
      <c r="A187" s="143">
        <v>181</v>
      </c>
      <c r="B187" s="60" t="str">
        <f t="shared" si="2"/>
        <v/>
      </c>
      <c r="K187" s="225"/>
    </row>
    <row r="188" spans="1:11" s="144" customFormat="1" x14ac:dyDescent="0.25">
      <c r="A188" s="143">
        <v>182</v>
      </c>
      <c r="B188" s="60" t="str">
        <f t="shared" si="2"/>
        <v/>
      </c>
      <c r="K188" s="225"/>
    </row>
    <row r="189" spans="1:11" s="144" customFormat="1" x14ac:dyDescent="0.25">
      <c r="A189" s="143">
        <v>183</v>
      </c>
      <c r="B189" s="60" t="str">
        <f t="shared" si="2"/>
        <v/>
      </c>
      <c r="K189" s="225"/>
    </row>
    <row r="190" spans="1:11" s="144" customFormat="1" x14ac:dyDescent="0.25">
      <c r="A190" s="143">
        <v>184</v>
      </c>
      <c r="B190" s="60" t="str">
        <f t="shared" si="2"/>
        <v/>
      </c>
      <c r="K190" s="225"/>
    </row>
    <row r="191" spans="1:11" s="144" customFormat="1" x14ac:dyDescent="0.25">
      <c r="A191" s="143">
        <v>185</v>
      </c>
      <c r="B191" s="60" t="str">
        <f t="shared" si="2"/>
        <v/>
      </c>
      <c r="K191" s="225"/>
    </row>
    <row r="192" spans="1:11" s="144" customFormat="1" x14ac:dyDescent="0.25">
      <c r="A192" s="143">
        <v>186</v>
      </c>
      <c r="B192" s="60" t="str">
        <f t="shared" si="2"/>
        <v/>
      </c>
      <c r="K192" s="225"/>
    </row>
    <row r="193" spans="1:11" s="144" customFormat="1" x14ac:dyDescent="0.25">
      <c r="A193" s="143">
        <v>187</v>
      </c>
      <c r="B193" s="60" t="str">
        <f t="shared" si="2"/>
        <v/>
      </c>
      <c r="K193" s="225"/>
    </row>
    <row r="194" spans="1:11" s="144" customFormat="1" x14ac:dyDescent="0.25">
      <c r="A194" s="143">
        <v>188</v>
      </c>
      <c r="B194" s="60" t="str">
        <f t="shared" si="2"/>
        <v/>
      </c>
      <c r="K194" s="225"/>
    </row>
    <row r="195" spans="1:11" s="144" customFormat="1" x14ac:dyDescent="0.25">
      <c r="A195" s="143">
        <v>189</v>
      </c>
      <c r="B195" s="60" t="str">
        <f t="shared" si="2"/>
        <v/>
      </c>
      <c r="K195" s="225"/>
    </row>
    <row r="196" spans="1:11" s="144" customFormat="1" x14ac:dyDescent="0.25">
      <c r="A196" s="143">
        <v>190</v>
      </c>
      <c r="B196" s="60" t="str">
        <f t="shared" si="2"/>
        <v/>
      </c>
      <c r="K196" s="225"/>
    </row>
    <row r="197" spans="1:11" s="144" customFormat="1" x14ac:dyDescent="0.25">
      <c r="A197" s="143">
        <v>191</v>
      </c>
      <c r="B197" s="60" t="str">
        <f t="shared" si="2"/>
        <v/>
      </c>
      <c r="K197" s="225"/>
    </row>
    <row r="198" spans="1:11" s="144" customFormat="1" x14ac:dyDescent="0.25">
      <c r="A198" s="143">
        <v>192</v>
      </c>
      <c r="B198" s="60" t="str">
        <f t="shared" si="2"/>
        <v/>
      </c>
      <c r="K198" s="225"/>
    </row>
    <row r="199" spans="1:11" s="144" customFormat="1" x14ac:dyDescent="0.25">
      <c r="A199" s="143">
        <v>193</v>
      </c>
      <c r="B199" s="60" t="str">
        <f t="shared" si="2"/>
        <v/>
      </c>
      <c r="K199" s="225"/>
    </row>
    <row r="200" spans="1:11" s="144" customFormat="1" x14ac:dyDescent="0.25">
      <c r="A200" s="143">
        <v>194</v>
      </c>
      <c r="B200" s="60" t="str">
        <f>IF(C200="","",IF(B199="",1,B199+1))</f>
        <v/>
      </c>
      <c r="K200" s="225"/>
    </row>
    <row r="201" spans="1:11" s="144" customFormat="1" x14ac:dyDescent="0.25">
      <c r="A201" s="143">
        <v>195</v>
      </c>
      <c r="B201" s="60"/>
      <c r="K201" s="225"/>
    </row>
    <row r="202" spans="1:11" s="144" customFormat="1" x14ac:dyDescent="0.25">
      <c r="A202" s="143">
        <v>196</v>
      </c>
      <c r="B202" s="60"/>
      <c r="K202" s="225"/>
    </row>
  </sheetData>
  <sheetProtection sort="0" pivotTables="0"/>
  <mergeCells count="4">
    <mergeCell ref="M4:R4"/>
    <mergeCell ref="S4:X4"/>
    <mergeCell ref="Y4:AD4"/>
    <mergeCell ref="AE4:AG4"/>
  </mergeCells>
  <conditionalFormatting sqref="D7:F7">
    <cfRule type="expression" dxfId="40" priority="17">
      <formula>"(b6=1)"</formula>
    </cfRule>
  </conditionalFormatting>
  <conditionalFormatting sqref="C5:C1048576 C1:C3">
    <cfRule type="cellIs" dxfId="39" priority="7" operator="equal">
      <formula>"S4+"</formula>
    </cfRule>
    <cfRule type="cellIs" dxfId="38" priority="13" operator="equal">
      <formula>"S3+"</formula>
    </cfRule>
    <cfRule type="cellIs" dxfId="37" priority="14" operator="equal">
      <formula>"S2"</formula>
    </cfRule>
    <cfRule type="cellIs" dxfId="36" priority="15" operator="equal">
      <formula>"S3"</formula>
    </cfRule>
    <cfRule type="cellIs" dxfId="35" priority="16" operator="equal">
      <formula>"S1"</formula>
    </cfRule>
  </conditionalFormatting>
  <conditionalFormatting sqref="I6:J134">
    <cfRule type="notContainsBlanks" dxfId="34" priority="1">
      <formula>LEN(TRIM(I6))&gt;0</formula>
    </cfRule>
  </conditionalFormatting>
  <conditionalFormatting sqref="B5:G198">
    <cfRule type="notContainsBlanks" dxfId="33" priority="3">
      <formula>LEN(TRIM(B5))&gt;0</formula>
    </cfRule>
  </conditionalFormatting>
  <conditionalFormatting sqref="H6:H203">
    <cfRule type="notContainsBlanks" dxfId="32" priority="2">
      <formula>LEN(TRIM(H6))&gt;0</formula>
    </cfRule>
  </conditionalFormatting>
  <pageMargins left="0.15748031496062992" right="0.19685039370078741" top="0.12" bottom="0.23" header="0.27" footer="0.12"/>
  <pageSetup paperSize="9" scale="54" fitToHeight="0" orientation="landscape" horizontalDpi="4294967293" verticalDpi="4294967293" r:id="rId2"/>
  <headerFooter>
    <oddFooter>&amp;L&amp;P / &amp;N&amp;C&amp;D&amp;R&amp;F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H202"/>
  <sheetViews>
    <sheetView zoomScale="80" zoomScaleNormal="8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C7" sqref="C7:C11"/>
      <pivotSelection showHeader="1" activeRow="5" activeCol="2" click="1" r:id="rId1">
        <pivotArea dataOnly="0" labelOnly="1" outline="0" fieldPosition="0">
          <references count="1">
            <reference field="4" count="0"/>
          </references>
        </pivotArea>
      </pivotSelection>
    </sheetView>
  </sheetViews>
  <sheetFormatPr baseColWidth="10" defaultRowHeight="15" x14ac:dyDescent="0.25"/>
  <cols>
    <col min="1" max="1" width="1" style="143" customWidth="1"/>
    <col min="2" max="2" width="8.140625" style="60" customWidth="1"/>
    <col min="3" max="3" width="7.42578125" style="144" customWidth="1"/>
    <col min="4" max="4" width="9" style="144" customWidth="1"/>
    <col min="5" max="5" width="14.85546875" style="201" customWidth="1"/>
    <col min="6" max="6" width="14.7109375" style="183" customWidth="1"/>
    <col min="7" max="7" width="11.140625" style="145" customWidth="1"/>
    <col min="8" max="8" width="10.42578125" style="189" bestFit="1" customWidth="1"/>
    <col min="9" max="9" width="8.85546875" style="163" customWidth="1"/>
    <col min="10" max="10" width="19.140625" style="187" customWidth="1"/>
    <col min="11" max="11" width="1.5703125" style="143" customWidth="1"/>
    <col min="12" max="12" width="5.85546875" style="144" customWidth="1"/>
    <col min="13" max="13" width="5.28515625" style="144" customWidth="1"/>
    <col min="14" max="14" width="5.28515625" style="21" customWidth="1"/>
    <col min="15" max="15" width="5.28515625" style="144" customWidth="1"/>
    <col min="16" max="16" width="5.28515625" style="21" customWidth="1"/>
    <col min="17" max="17" width="5.28515625" style="144" customWidth="1"/>
    <col min="18" max="18" width="7.85546875" style="21" customWidth="1"/>
    <col min="19" max="19" width="5.28515625" style="21" customWidth="1"/>
    <col min="20" max="22" width="5.28515625" style="144" customWidth="1"/>
    <col min="23" max="23" width="5.7109375" style="144" customWidth="1"/>
    <col min="24" max="24" width="7.85546875" style="21" customWidth="1"/>
    <col min="25" max="29" width="5.28515625" style="144" customWidth="1"/>
    <col min="30" max="30" width="7.85546875" style="21" customWidth="1"/>
    <col min="31" max="31" width="6.5703125" style="144" customWidth="1"/>
    <col min="32" max="32" width="8.42578125" style="144" customWidth="1"/>
    <col min="33" max="16384" width="11.42578125" style="144"/>
  </cols>
  <sheetData>
    <row r="1" spans="1:34" ht="15.75" thickBot="1" x14ac:dyDescent="0.3">
      <c r="C1" s="95"/>
      <c r="D1" s="95"/>
      <c r="Q1" s="118"/>
      <c r="R1" s="60"/>
      <c r="S1" s="60"/>
      <c r="T1" s="118"/>
      <c r="U1" s="118"/>
      <c r="V1" s="118"/>
    </row>
    <row r="2" spans="1:34" ht="19.5" thickBot="1" x14ac:dyDescent="0.35">
      <c r="B2" s="60">
        <f>COUNTA(D7:D200)</f>
        <v>5</v>
      </c>
      <c r="C2" s="150" t="str">
        <f>+BDD!C2</f>
        <v>21ème Trial de Ligue 2017 - Rochepaule</v>
      </c>
      <c r="D2" s="151"/>
      <c r="E2" s="202"/>
      <c r="F2" s="166"/>
      <c r="K2" s="149"/>
      <c r="L2" s="118"/>
      <c r="N2" s="60"/>
      <c r="O2" s="118"/>
      <c r="P2" s="60"/>
      <c r="Q2" s="118"/>
      <c r="R2" s="60"/>
      <c r="S2" s="60"/>
      <c r="T2" s="118"/>
      <c r="U2" s="118"/>
      <c r="V2" s="118"/>
      <c r="AF2" s="60" t="s">
        <v>67</v>
      </c>
    </row>
    <row r="3" spans="1:34" ht="15.75" thickBot="1" x14ac:dyDescent="0.3">
      <c r="C3" s="18" t="s">
        <v>284</v>
      </c>
      <c r="D3" s="207" t="s">
        <v>283</v>
      </c>
      <c r="F3" s="184"/>
      <c r="Q3" s="118"/>
      <c r="R3" s="60"/>
      <c r="S3" s="60"/>
      <c r="T3" s="118"/>
      <c r="U3" s="118"/>
      <c r="V3" s="118"/>
    </row>
    <row r="4" spans="1:34" s="147" customFormat="1" ht="15.75" thickBot="1" x14ac:dyDescent="0.3">
      <c r="A4" s="146"/>
      <c r="B4" s="60"/>
      <c r="D4" s="144"/>
      <c r="E4" s="201"/>
      <c r="F4" s="183"/>
      <c r="G4" s="145"/>
      <c r="H4" s="173"/>
      <c r="I4" s="145"/>
      <c r="J4" s="188"/>
      <c r="K4" s="200"/>
      <c r="L4" s="164"/>
      <c r="M4" s="272" t="s">
        <v>93</v>
      </c>
      <c r="N4" s="273"/>
      <c r="O4" s="273"/>
      <c r="P4" s="273"/>
      <c r="Q4" s="273"/>
      <c r="R4" s="274"/>
      <c r="S4" s="275" t="s">
        <v>94</v>
      </c>
      <c r="T4" s="276"/>
      <c r="U4" s="276"/>
      <c r="V4" s="276"/>
      <c r="W4" s="276"/>
      <c r="X4" s="277"/>
      <c r="Y4" s="278" t="s">
        <v>127</v>
      </c>
      <c r="Z4" s="279"/>
      <c r="AA4" s="279"/>
      <c r="AB4" s="279"/>
      <c r="AC4" s="279"/>
      <c r="AD4" s="280"/>
      <c r="AE4" s="281" t="s">
        <v>131</v>
      </c>
      <c r="AF4" s="282"/>
      <c r="AG4" s="283"/>
    </row>
    <row r="5" spans="1:34" ht="15.75" thickBot="1" x14ac:dyDescent="0.3">
      <c r="C5" s="207"/>
      <c r="D5" s="207"/>
      <c r="E5" s="207"/>
      <c r="F5" s="207"/>
      <c r="G5" s="207"/>
      <c r="H5" s="207"/>
      <c r="I5" s="207"/>
      <c r="J5" s="207"/>
      <c r="K5" s="207"/>
      <c r="L5" s="20" t="s">
        <v>107</v>
      </c>
      <c r="N5" s="144"/>
      <c r="P5" s="144"/>
      <c r="R5" s="144"/>
      <c r="S5" s="144"/>
      <c r="X5" s="144"/>
      <c r="AD5" s="144"/>
      <c r="AE5" s="118"/>
      <c r="AF5" s="118"/>
      <c r="AG5" s="197"/>
      <c r="AH5"/>
    </row>
    <row r="6" spans="1:34" ht="42" customHeight="1" thickBot="1" x14ac:dyDescent="0.3">
      <c r="B6" s="148" t="s">
        <v>36</v>
      </c>
      <c r="C6" s="80" t="s">
        <v>4</v>
      </c>
      <c r="D6" s="235" t="s">
        <v>33</v>
      </c>
      <c r="E6" s="186" t="s">
        <v>1</v>
      </c>
      <c r="F6" s="185" t="s">
        <v>2</v>
      </c>
      <c r="G6" s="165" t="s">
        <v>3</v>
      </c>
      <c r="H6" s="190" t="s">
        <v>5</v>
      </c>
      <c r="I6" s="129" t="s">
        <v>7</v>
      </c>
      <c r="J6" s="236" t="s">
        <v>115</v>
      </c>
      <c r="K6" s="18" t="s">
        <v>25</v>
      </c>
      <c r="L6" s="171" t="s">
        <v>132</v>
      </c>
      <c r="M6" s="152" t="s">
        <v>83</v>
      </c>
      <c r="N6" s="153" t="s">
        <v>82</v>
      </c>
      <c r="O6" s="153" t="s">
        <v>71</v>
      </c>
      <c r="P6" s="153" t="s">
        <v>70</v>
      </c>
      <c r="Q6" s="153" t="s">
        <v>105</v>
      </c>
      <c r="R6" s="167" t="s">
        <v>106</v>
      </c>
      <c r="S6" s="153" t="s">
        <v>108</v>
      </c>
      <c r="T6" s="153" t="s">
        <v>109</v>
      </c>
      <c r="U6" s="153" t="s">
        <v>110</v>
      </c>
      <c r="V6" s="153" t="s">
        <v>111</v>
      </c>
      <c r="W6" s="153" t="s">
        <v>81</v>
      </c>
      <c r="X6" s="167" t="s">
        <v>112</v>
      </c>
      <c r="Y6" s="159" t="s">
        <v>121</v>
      </c>
      <c r="Z6" s="153" t="s">
        <v>122</v>
      </c>
      <c r="AA6" s="153" t="s">
        <v>123</v>
      </c>
      <c r="AB6" s="153" t="s">
        <v>124</v>
      </c>
      <c r="AC6" s="153" t="s">
        <v>125</v>
      </c>
      <c r="AD6" s="167" t="s">
        <v>126</v>
      </c>
      <c r="AE6" s="167" t="s">
        <v>92</v>
      </c>
      <c r="AF6" s="206" t="s">
        <v>245</v>
      </c>
      <c r="AG6" s="205" t="s">
        <v>64</v>
      </c>
      <c r="AH6"/>
    </row>
    <row r="7" spans="1:34" s="118" customFormat="1" x14ac:dyDescent="0.25">
      <c r="A7" s="149">
        <v>1</v>
      </c>
      <c r="B7" s="60">
        <v>1</v>
      </c>
      <c r="C7" s="207" t="s">
        <v>367</v>
      </c>
      <c r="D7" s="22">
        <v>15</v>
      </c>
      <c r="E7" s="218" t="s">
        <v>364</v>
      </c>
      <c r="F7" s="207" t="s">
        <v>365</v>
      </c>
      <c r="G7" s="207" t="s">
        <v>129</v>
      </c>
      <c r="H7" s="19" t="s">
        <v>366</v>
      </c>
      <c r="I7" s="207">
        <v>325</v>
      </c>
      <c r="J7" s="207" t="s">
        <v>315</v>
      </c>
      <c r="K7" s="207" t="s">
        <v>72</v>
      </c>
      <c r="L7" s="168">
        <v>2</v>
      </c>
      <c r="M7" s="154">
        <v>9</v>
      </c>
      <c r="N7" s="155">
        <v>1</v>
      </c>
      <c r="O7" s="155"/>
      <c r="P7" s="155"/>
      <c r="Q7" s="155"/>
      <c r="R7" s="174">
        <v>1</v>
      </c>
      <c r="S7" s="156">
        <v>10</v>
      </c>
      <c r="T7" s="156"/>
      <c r="U7" s="156"/>
      <c r="V7" s="156"/>
      <c r="W7" s="156"/>
      <c r="X7" s="177">
        <v>0</v>
      </c>
      <c r="Y7" s="157"/>
      <c r="Z7" s="157"/>
      <c r="AA7" s="157"/>
      <c r="AB7" s="157"/>
      <c r="AC7" s="157"/>
      <c r="AD7" s="180">
        <v>0</v>
      </c>
      <c r="AE7" s="63"/>
      <c r="AF7" s="29">
        <v>19</v>
      </c>
      <c r="AG7" s="158">
        <v>1</v>
      </c>
      <c r="AH7"/>
    </row>
    <row r="8" spans="1:34" s="118" customFormat="1" x14ac:dyDescent="0.25">
      <c r="A8" s="149">
        <v>2</v>
      </c>
      <c r="B8" s="60">
        <f t="shared" ref="B8:B71" si="0">IF(C8="","",IF(B7="",1,B7+1))</f>
        <v>2</v>
      </c>
      <c r="C8" s="207" t="s">
        <v>367</v>
      </c>
      <c r="D8" s="22">
        <v>56</v>
      </c>
      <c r="E8" s="218" t="s">
        <v>205</v>
      </c>
      <c r="F8" s="207" t="s">
        <v>49</v>
      </c>
      <c r="G8" s="207" t="s">
        <v>129</v>
      </c>
      <c r="H8" s="19" t="s">
        <v>9</v>
      </c>
      <c r="I8" s="207">
        <v>240</v>
      </c>
      <c r="J8" s="207" t="s">
        <v>206</v>
      </c>
      <c r="K8" s="207" t="s">
        <v>72</v>
      </c>
      <c r="L8" s="169">
        <v>2</v>
      </c>
      <c r="M8" s="131">
        <v>9</v>
      </c>
      <c r="N8" s="130"/>
      <c r="O8" s="130">
        <v>1</v>
      </c>
      <c r="P8" s="130"/>
      <c r="Q8" s="130"/>
      <c r="R8" s="175">
        <v>2</v>
      </c>
      <c r="S8" s="134">
        <v>8</v>
      </c>
      <c r="T8" s="134">
        <v>1</v>
      </c>
      <c r="U8" s="134">
        <v>1</v>
      </c>
      <c r="V8" s="134"/>
      <c r="W8" s="134"/>
      <c r="X8" s="178">
        <v>3</v>
      </c>
      <c r="Y8" s="139"/>
      <c r="Z8" s="139"/>
      <c r="AA8" s="139"/>
      <c r="AB8" s="139"/>
      <c r="AC8" s="139"/>
      <c r="AD8" s="181">
        <v>0</v>
      </c>
      <c r="AE8" s="64"/>
      <c r="AF8" s="30">
        <v>17</v>
      </c>
      <c r="AG8" s="141">
        <v>5</v>
      </c>
      <c r="AH8"/>
    </row>
    <row r="9" spans="1:34" s="118" customFormat="1" x14ac:dyDescent="0.25">
      <c r="A9" s="149">
        <v>3</v>
      </c>
      <c r="B9" s="60">
        <f t="shared" si="0"/>
        <v>3</v>
      </c>
      <c r="C9" s="207" t="s">
        <v>367</v>
      </c>
      <c r="D9" s="22">
        <v>34</v>
      </c>
      <c r="E9" s="218" t="s">
        <v>428</v>
      </c>
      <c r="F9" s="207" t="s">
        <v>228</v>
      </c>
      <c r="G9" s="207" t="s">
        <v>129</v>
      </c>
      <c r="H9" s="19" t="s">
        <v>339</v>
      </c>
      <c r="I9" s="207">
        <v>200</v>
      </c>
      <c r="J9" s="207" t="s">
        <v>177</v>
      </c>
      <c r="K9" s="207" t="s">
        <v>72</v>
      </c>
      <c r="L9" s="169">
        <v>3</v>
      </c>
      <c r="M9" s="131">
        <v>8</v>
      </c>
      <c r="N9" s="130">
        <v>1</v>
      </c>
      <c r="O9" s="130"/>
      <c r="P9" s="130"/>
      <c r="Q9" s="130">
        <v>1</v>
      </c>
      <c r="R9" s="175">
        <v>6</v>
      </c>
      <c r="S9" s="134">
        <v>10</v>
      </c>
      <c r="T9" s="134"/>
      <c r="U9" s="134"/>
      <c r="V9" s="134"/>
      <c r="W9" s="134"/>
      <c r="X9" s="178">
        <v>0</v>
      </c>
      <c r="Y9" s="139">
        <v>8</v>
      </c>
      <c r="Z9" s="139">
        <v>1</v>
      </c>
      <c r="AA9" s="139"/>
      <c r="AB9" s="139"/>
      <c r="AC9" s="139">
        <v>1</v>
      </c>
      <c r="AD9" s="181">
        <v>6</v>
      </c>
      <c r="AE9" s="64"/>
      <c r="AF9" s="30">
        <v>18</v>
      </c>
      <c r="AG9" s="141">
        <v>6</v>
      </c>
      <c r="AH9"/>
    </row>
    <row r="10" spans="1:34" s="118" customFormat="1" x14ac:dyDescent="0.25">
      <c r="A10" s="149">
        <v>4</v>
      </c>
      <c r="B10" s="60">
        <f t="shared" si="0"/>
        <v>4</v>
      </c>
      <c r="C10" s="207" t="s">
        <v>367</v>
      </c>
      <c r="D10" s="22">
        <v>57</v>
      </c>
      <c r="E10" s="218" t="s">
        <v>134</v>
      </c>
      <c r="F10" s="207" t="s">
        <v>135</v>
      </c>
      <c r="G10" s="207" t="s">
        <v>129</v>
      </c>
      <c r="H10" s="19" t="s">
        <v>136</v>
      </c>
      <c r="I10" s="207">
        <v>175</v>
      </c>
      <c r="J10" s="207" t="s">
        <v>117</v>
      </c>
      <c r="K10" s="207" t="s">
        <v>72</v>
      </c>
      <c r="L10" s="169">
        <v>3</v>
      </c>
      <c r="M10" s="131">
        <v>8</v>
      </c>
      <c r="N10" s="130">
        <v>1</v>
      </c>
      <c r="O10" s="130">
        <v>1</v>
      </c>
      <c r="P10" s="130"/>
      <c r="Q10" s="130"/>
      <c r="R10" s="175">
        <v>3</v>
      </c>
      <c r="S10" s="134">
        <v>7</v>
      </c>
      <c r="T10" s="134">
        <v>2</v>
      </c>
      <c r="U10" s="134">
        <v>1</v>
      </c>
      <c r="V10" s="134"/>
      <c r="W10" s="134"/>
      <c r="X10" s="178">
        <v>4</v>
      </c>
      <c r="Y10" s="139">
        <v>7</v>
      </c>
      <c r="Z10" s="139">
        <v>2</v>
      </c>
      <c r="AA10" s="139">
        <v>1</v>
      </c>
      <c r="AB10" s="139"/>
      <c r="AC10" s="139"/>
      <c r="AD10" s="181">
        <v>4</v>
      </c>
      <c r="AE10" s="64"/>
      <c r="AF10" s="30">
        <v>15</v>
      </c>
      <c r="AG10" s="141">
        <v>7</v>
      </c>
      <c r="AH10"/>
    </row>
    <row r="11" spans="1:34" s="118" customFormat="1" x14ac:dyDescent="0.25">
      <c r="A11" s="149">
        <v>5</v>
      </c>
      <c r="B11" s="60">
        <f t="shared" si="0"/>
        <v>5</v>
      </c>
      <c r="C11" s="207" t="s">
        <v>367</v>
      </c>
      <c r="D11" s="22">
        <v>24</v>
      </c>
      <c r="E11" s="218" t="s">
        <v>193</v>
      </c>
      <c r="F11" s="207" t="s">
        <v>402</v>
      </c>
      <c r="G11" s="207" t="s">
        <v>129</v>
      </c>
      <c r="H11" s="19" t="s">
        <v>339</v>
      </c>
      <c r="I11" s="207">
        <v>200</v>
      </c>
      <c r="J11" s="207" t="s">
        <v>381</v>
      </c>
      <c r="K11" s="207" t="s">
        <v>72</v>
      </c>
      <c r="L11" s="169">
        <v>2</v>
      </c>
      <c r="M11" s="131"/>
      <c r="N11" s="130"/>
      <c r="O11" s="130"/>
      <c r="P11" s="130"/>
      <c r="Q11" s="130"/>
      <c r="R11" s="175">
        <v>0</v>
      </c>
      <c r="S11" s="134"/>
      <c r="T11" s="134"/>
      <c r="U11" s="134"/>
      <c r="V11" s="134"/>
      <c r="W11" s="134"/>
      <c r="X11" s="178">
        <v>0</v>
      </c>
      <c r="Y11" s="139"/>
      <c r="Z11" s="139"/>
      <c r="AA11" s="139"/>
      <c r="AB11" s="139"/>
      <c r="AC11" s="139"/>
      <c r="AD11" s="181">
        <v>0</v>
      </c>
      <c r="AE11" s="64"/>
      <c r="AF11" s="30">
        <v>0</v>
      </c>
      <c r="AG11" s="141">
        <v>999</v>
      </c>
      <c r="AH11"/>
    </row>
    <row r="12" spans="1:34" s="118" customFormat="1" ht="15.75" thickBot="1" x14ac:dyDescent="0.3">
      <c r="A12" s="149">
        <v>6</v>
      </c>
      <c r="B12" s="60" t="str">
        <f t="shared" si="0"/>
        <v/>
      </c>
      <c r="C12" s="207"/>
      <c r="D12" s="207"/>
      <c r="E12" s="207"/>
      <c r="F12" s="207"/>
      <c r="G12" s="207"/>
      <c r="H12" s="207"/>
      <c r="I12" s="207"/>
      <c r="J12" s="207"/>
      <c r="K12" s="207"/>
      <c r="L12" s="170"/>
      <c r="M12" s="132"/>
      <c r="N12" s="133"/>
      <c r="O12" s="133"/>
      <c r="P12" s="133"/>
      <c r="Q12" s="133"/>
      <c r="R12" s="176"/>
      <c r="S12" s="135"/>
      <c r="T12" s="135"/>
      <c r="U12" s="135"/>
      <c r="V12" s="135"/>
      <c r="W12" s="135"/>
      <c r="X12" s="179"/>
      <c r="Y12" s="140"/>
      <c r="Z12" s="140"/>
      <c r="AA12" s="140"/>
      <c r="AB12" s="140"/>
      <c r="AC12" s="140"/>
      <c r="AD12" s="182"/>
      <c r="AE12" s="65"/>
      <c r="AF12" s="31"/>
      <c r="AG12" s="142"/>
      <c r="AH12"/>
    </row>
    <row r="13" spans="1:34" s="118" customFormat="1" x14ac:dyDescent="0.25">
      <c r="A13" s="149">
        <v>7</v>
      </c>
      <c r="B13" s="60" t="str">
        <f t="shared" si="0"/>
        <v/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18" customFormat="1" x14ac:dyDescent="0.25">
      <c r="A14" s="149">
        <v>8</v>
      </c>
      <c r="B14" s="60" t="str">
        <f t="shared" si="0"/>
        <v/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18" customFormat="1" x14ac:dyDescent="0.25">
      <c r="A15" s="149">
        <v>9</v>
      </c>
      <c r="B15" s="60" t="str">
        <f t="shared" si="0"/>
        <v/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18" customFormat="1" x14ac:dyDescent="0.25">
      <c r="A16" s="149">
        <v>10</v>
      </c>
      <c r="B16" s="60" t="str">
        <f>IF(C16="","",IF(B15="",1,B15+1))</f>
        <v/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18" customFormat="1" x14ac:dyDescent="0.25">
      <c r="A17" s="149">
        <v>11</v>
      </c>
      <c r="B17" s="60" t="str">
        <f t="shared" si="0"/>
        <v/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18" customFormat="1" x14ac:dyDescent="0.25">
      <c r="A18" s="149">
        <v>12</v>
      </c>
      <c r="B18" s="60" t="str">
        <f t="shared" si="0"/>
        <v/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18" customFormat="1" x14ac:dyDescent="0.25">
      <c r="A19" s="149">
        <v>13</v>
      </c>
      <c r="B19" s="60" t="str">
        <f t="shared" si="0"/>
        <v/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x14ac:dyDescent="0.25">
      <c r="A20" s="143">
        <v>14</v>
      </c>
      <c r="B20" s="60" t="str">
        <f t="shared" si="0"/>
        <v/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x14ac:dyDescent="0.25">
      <c r="A21" s="143">
        <v>15</v>
      </c>
      <c r="B21" s="60" t="str">
        <f t="shared" si="0"/>
        <v/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x14ac:dyDescent="0.25">
      <c r="A22" s="143">
        <v>16</v>
      </c>
      <c r="B22" s="60" t="str">
        <f t="shared" si="0"/>
        <v/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x14ac:dyDescent="0.25">
      <c r="A23" s="143">
        <v>17</v>
      </c>
      <c r="B23" s="60" t="str">
        <f>IF(C23="","",IF(B22="",1,B22+1))</f>
        <v/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x14ac:dyDescent="0.25">
      <c r="A24" s="143">
        <v>18</v>
      </c>
      <c r="B24" s="60" t="str">
        <f t="shared" si="0"/>
        <v/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x14ac:dyDescent="0.25">
      <c r="A25" s="143">
        <v>19</v>
      </c>
      <c r="B25" s="60" t="str">
        <f t="shared" si="0"/>
        <v/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25">
      <c r="A26" s="143">
        <v>20</v>
      </c>
      <c r="B26" s="60" t="str">
        <f t="shared" si="0"/>
        <v/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x14ac:dyDescent="0.25">
      <c r="A27" s="143">
        <v>21</v>
      </c>
      <c r="B27" s="60" t="str">
        <f t="shared" si="0"/>
        <v/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x14ac:dyDescent="0.25">
      <c r="A28" s="143">
        <v>22</v>
      </c>
      <c r="B28" s="60" t="str">
        <f t="shared" si="0"/>
        <v/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x14ac:dyDescent="0.25">
      <c r="A29" s="143">
        <v>23</v>
      </c>
      <c r="B29" s="60" t="str">
        <f t="shared" si="0"/>
        <v/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x14ac:dyDescent="0.25">
      <c r="A30" s="143">
        <v>24</v>
      </c>
      <c r="B30" s="60" t="str">
        <f t="shared" si="0"/>
        <v/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x14ac:dyDescent="0.25">
      <c r="A31" s="143">
        <v>25</v>
      </c>
      <c r="B31" s="60" t="str">
        <f t="shared" si="0"/>
        <v/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x14ac:dyDescent="0.25">
      <c r="A32" s="143">
        <v>26</v>
      </c>
      <c r="B32" s="60" t="str">
        <f>IF(C32="","",IF(B31="",1,B31+1))</f>
        <v/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x14ac:dyDescent="0.25">
      <c r="A33" s="143">
        <v>27</v>
      </c>
      <c r="B33" s="60" t="str">
        <f t="shared" si="0"/>
        <v/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x14ac:dyDescent="0.25">
      <c r="A34" s="143">
        <v>28</v>
      </c>
      <c r="B34" s="60" t="str">
        <f t="shared" si="0"/>
        <v/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x14ac:dyDescent="0.25">
      <c r="A35" s="143">
        <v>29</v>
      </c>
      <c r="B35" s="60" t="str">
        <f t="shared" si="0"/>
        <v/>
      </c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x14ac:dyDescent="0.25">
      <c r="A36" s="143">
        <v>30</v>
      </c>
      <c r="B36" s="60" t="str">
        <f t="shared" si="0"/>
        <v/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x14ac:dyDescent="0.25">
      <c r="A37" s="143">
        <v>31</v>
      </c>
      <c r="B37" s="60" t="str">
        <f t="shared" si="0"/>
        <v/>
      </c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x14ac:dyDescent="0.25">
      <c r="A38" s="143">
        <v>32</v>
      </c>
      <c r="B38" s="60" t="str">
        <f t="shared" si="0"/>
        <v/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x14ac:dyDescent="0.25">
      <c r="A39" s="143">
        <v>33</v>
      </c>
      <c r="B39" s="60" t="str">
        <f t="shared" si="0"/>
        <v/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x14ac:dyDescent="0.25">
      <c r="A40" s="143">
        <v>34</v>
      </c>
      <c r="B40" s="60" t="str">
        <f t="shared" si="0"/>
        <v/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x14ac:dyDescent="0.25">
      <c r="A41" s="143">
        <v>35</v>
      </c>
      <c r="B41" s="60" t="str">
        <f t="shared" si="0"/>
        <v/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x14ac:dyDescent="0.25">
      <c r="A42" s="143">
        <v>36</v>
      </c>
      <c r="B42" s="60" t="str">
        <f t="shared" si="0"/>
        <v/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x14ac:dyDescent="0.25">
      <c r="A43" s="143">
        <v>37</v>
      </c>
      <c r="B43" s="60" t="str">
        <f t="shared" si="0"/>
        <v/>
      </c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x14ac:dyDescent="0.25">
      <c r="A44" s="143">
        <v>38</v>
      </c>
      <c r="B44" s="60" t="str">
        <f t="shared" si="0"/>
        <v/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x14ac:dyDescent="0.25">
      <c r="A45" s="143">
        <v>39</v>
      </c>
      <c r="B45" s="60" t="str">
        <f t="shared" si="0"/>
        <v/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x14ac:dyDescent="0.25">
      <c r="A46" s="143">
        <v>40</v>
      </c>
      <c r="B46" s="60" t="str">
        <f t="shared" si="0"/>
        <v/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x14ac:dyDescent="0.25">
      <c r="A47" s="143">
        <v>41</v>
      </c>
      <c r="B47" s="60" t="str">
        <f t="shared" si="0"/>
        <v/>
      </c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x14ac:dyDescent="0.25">
      <c r="A48" s="143">
        <v>42</v>
      </c>
      <c r="B48" s="60" t="str">
        <f t="shared" si="0"/>
        <v/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x14ac:dyDescent="0.25">
      <c r="A49" s="143">
        <v>43</v>
      </c>
      <c r="B49" s="60" t="str">
        <f t="shared" si="0"/>
        <v/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x14ac:dyDescent="0.25">
      <c r="A50" s="143">
        <v>44</v>
      </c>
      <c r="B50" s="60" t="str">
        <f t="shared" si="0"/>
        <v/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x14ac:dyDescent="0.25">
      <c r="A51" s="143">
        <v>45</v>
      </c>
      <c r="B51" s="60" t="str">
        <f t="shared" si="0"/>
        <v/>
      </c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x14ac:dyDescent="0.25">
      <c r="A52" s="143">
        <v>46</v>
      </c>
      <c r="B52" s="60" t="str">
        <f t="shared" si="0"/>
        <v/>
      </c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x14ac:dyDescent="0.25">
      <c r="A53" s="143">
        <v>47</v>
      </c>
      <c r="B53" s="60" t="str">
        <f t="shared" si="0"/>
        <v/>
      </c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x14ac:dyDescent="0.25">
      <c r="A54" s="143">
        <v>48</v>
      </c>
      <c r="B54" s="60" t="str">
        <f t="shared" si="0"/>
        <v/>
      </c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x14ac:dyDescent="0.25">
      <c r="A55" s="143">
        <v>49</v>
      </c>
      <c r="B55" s="60" t="str">
        <f t="shared" si="0"/>
        <v/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x14ac:dyDescent="0.25">
      <c r="A56" s="143">
        <v>50</v>
      </c>
      <c r="B56" s="60" t="str">
        <f t="shared" si="0"/>
        <v/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x14ac:dyDescent="0.25">
      <c r="A57" s="143">
        <v>51</v>
      </c>
      <c r="B57" s="60" t="str">
        <f t="shared" si="0"/>
        <v/>
      </c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x14ac:dyDescent="0.25">
      <c r="A58" s="143">
        <v>52</v>
      </c>
      <c r="B58" s="60" t="str">
        <f t="shared" si="0"/>
        <v/>
      </c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x14ac:dyDescent="0.25">
      <c r="A59" s="143">
        <v>53</v>
      </c>
      <c r="B59" s="60" t="str">
        <f t="shared" si="0"/>
        <v/>
      </c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x14ac:dyDescent="0.25">
      <c r="A60" s="143">
        <v>54</v>
      </c>
      <c r="B60" s="60" t="str">
        <f t="shared" si="0"/>
        <v/>
      </c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143">
        <v>55</v>
      </c>
      <c r="B61" s="60" t="str">
        <f t="shared" si="0"/>
        <v/>
      </c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x14ac:dyDescent="0.25">
      <c r="A62" s="143">
        <v>56</v>
      </c>
      <c r="B62" s="60" t="str">
        <f t="shared" si="0"/>
        <v/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x14ac:dyDescent="0.25">
      <c r="A63" s="143">
        <v>57</v>
      </c>
      <c r="B63" s="60" t="str">
        <f t="shared" si="0"/>
        <v/>
      </c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x14ac:dyDescent="0.25">
      <c r="A64" s="143">
        <v>58</v>
      </c>
      <c r="B64" s="60" t="str">
        <f t="shared" si="0"/>
        <v/>
      </c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x14ac:dyDescent="0.25">
      <c r="A65" s="143">
        <v>59</v>
      </c>
      <c r="B65" s="60" t="str">
        <f t="shared" si="0"/>
        <v/>
      </c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x14ac:dyDescent="0.25">
      <c r="A66" s="143">
        <v>60</v>
      </c>
      <c r="B66" s="60" t="str">
        <f t="shared" si="0"/>
        <v/>
      </c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x14ac:dyDescent="0.25">
      <c r="A67" s="143">
        <v>61</v>
      </c>
      <c r="B67" s="60" t="str">
        <f t="shared" si="0"/>
        <v/>
      </c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x14ac:dyDescent="0.25">
      <c r="A68" s="143">
        <v>62</v>
      </c>
      <c r="B68" s="60" t="str">
        <f t="shared" si="0"/>
        <v/>
      </c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x14ac:dyDescent="0.25">
      <c r="A69" s="143">
        <v>63</v>
      </c>
      <c r="B69" s="60" t="str">
        <f t="shared" si="0"/>
        <v/>
      </c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x14ac:dyDescent="0.25">
      <c r="A70" s="143">
        <v>64</v>
      </c>
      <c r="B70" s="60" t="str">
        <f t="shared" si="0"/>
        <v/>
      </c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x14ac:dyDescent="0.25">
      <c r="A71" s="143">
        <v>65</v>
      </c>
      <c r="B71" s="60" t="str">
        <f t="shared" si="0"/>
        <v/>
      </c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5">
      <c r="A72" s="143">
        <v>66</v>
      </c>
      <c r="B72" s="60" t="str">
        <f t="shared" ref="B72:B135" si="1">IF(C72="","",IF(B71="",1,B71+1))</f>
        <v/>
      </c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x14ac:dyDescent="0.25">
      <c r="A73" s="143">
        <v>67</v>
      </c>
      <c r="B73" s="60" t="str">
        <f t="shared" si="1"/>
        <v/>
      </c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x14ac:dyDescent="0.25">
      <c r="A74" s="143">
        <v>68</v>
      </c>
      <c r="B74" s="60" t="str">
        <f t="shared" si="1"/>
        <v/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x14ac:dyDescent="0.25">
      <c r="A75" s="143">
        <v>69</v>
      </c>
      <c r="B75" s="60" t="str">
        <f t="shared" si="1"/>
        <v/>
      </c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x14ac:dyDescent="0.25">
      <c r="A76" s="143">
        <v>70</v>
      </c>
      <c r="B76" s="60" t="str">
        <f t="shared" si="1"/>
        <v/>
      </c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x14ac:dyDescent="0.25">
      <c r="A77" s="143">
        <v>71</v>
      </c>
      <c r="B77" s="60" t="str">
        <f t="shared" si="1"/>
        <v/>
      </c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x14ac:dyDescent="0.25">
      <c r="A78" s="143">
        <v>72</v>
      </c>
      <c r="B78" s="60" t="str">
        <f t="shared" si="1"/>
        <v/>
      </c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x14ac:dyDescent="0.25">
      <c r="A79" s="143">
        <v>73</v>
      </c>
      <c r="B79" s="60" t="str">
        <f t="shared" si="1"/>
        <v/>
      </c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x14ac:dyDescent="0.25">
      <c r="A80" s="143">
        <v>74</v>
      </c>
      <c r="B80" s="60" t="str">
        <f t="shared" si="1"/>
        <v/>
      </c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x14ac:dyDescent="0.25">
      <c r="A81" s="143">
        <v>75</v>
      </c>
      <c r="B81" s="60" t="str">
        <f t="shared" si="1"/>
        <v/>
      </c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x14ac:dyDescent="0.25">
      <c r="A82" s="143">
        <v>76</v>
      </c>
      <c r="B82" s="60" t="str">
        <f t="shared" si="1"/>
        <v/>
      </c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x14ac:dyDescent="0.25">
      <c r="A83" s="143">
        <v>77</v>
      </c>
      <c r="B83" s="60" t="str">
        <f t="shared" si="1"/>
        <v/>
      </c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x14ac:dyDescent="0.25">
      <c r="A84" s="143">
        <v>78</v>
      </c>
      <c r="B84" s="60" t="str">
        <f t="shared" si="1"/>
        <v/>
      </c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x14ac:dyDescent="0.25">
      <c r="A85" s="143">
        <v>79</v>
      </c>
      <c r="B85" s="60" t="str">
        <f t="shared" si="1"/>
        <v/>
      </c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x14ac:dyDescent="0.25">
      <c r="A86" s="143">
        <v>80</v>
      </c>
      <c r="B86" s="60" t="str">
        <f t="shared" si="1"/>
        <v/>
      </c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s="143">
        <v>81</v>
      </c>
      <c r="B87" s="60" t="str">
        <f t="shared" si="1"/>
        <v/>
      </c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x14ac:dyDescent="0.25">
      <c r="A88" s="143">
        <v>82</v>
      </c>
      <c r="B88" s="60" t="str">
        <f t="shared" si="1"/>
        <v/>
      </c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s="143">
        <v>83</v>
      </c>
      <c r="B89" s="60" t="str">
        <f t="shared" si="1"/>
        <v/>
      </c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x14ac:dyDescent="0.25">
      <c r="A90" s="143">
        <v>84</v>
      </c>
      <c r="B90" s="60" t="str">
        <f t="shared" si="1"/>
        <v/>
      </c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x14ac:dyDescent="0.25">
      <c r="A91" s="143">
        <v>85</v>
      </c>
      <c r="B91" s="60" t="str">
        <f t="shared" si="1"/>
        <v/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143">
        <v>86</v>
      </c>
      <c r="B92" s="60" t="str">
        <f t="shared" si="1"/>
        <v/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5.75" thickBot="1" x14ac:dyDescent="0.3">
      <c r="A93" s="143">
        <v>87</v>
      </c>
      <c r="B93" s="60" t="str">
        <f t="shared" si="1"/>
        <v/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x14ac:dyDescent="0.25">
      <c r="A94" s="143">
        <v>88</v>
      </c>
      <c r="B94" s="60" t="str">
        <f t="shared" si="1"/>
        <v/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143">
        <v>89</v>
      </c>
      <c r="B95" s="60" t="str">
        <f t="shared" si="1"/>
        <v/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x14ac:dyDescent="0.25">
      <c r="A96" s="143">
        <v>90</v>
      </c>
      <c r="B96" s="60" t="str">
        <f t="shared" si="1"/>
        <v/>
      </c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143">
        <v>91</v>
      </c>
      <c r="B97" s="60" t="str">
        <f t="shared" si="1"/>
        <v/>
      </c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143">
        <v>92</v>
      </c>
      <c r="B98" s="60" t="str">
        <f t="shared" si="1"/>
        <v/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143">
        <v>93</v>
      </c>
      <c r="B99" s="60" t="str">
        <f t="shared" si="1"/>
        <v/>
      </c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x14ac:dyDescent="0.25">
      <c r="A100" s="143">
        <v>94</v>
      </c>
      <c r="B100" s="60" t="str">
        <f t="shared" si="1"/>
        <v/>
      </c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143">
        <v>95</v>
      </c>
      <c r="B101" s="60" t="str">
        <f t="shared" si="1"/>
        <v/>
      </c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x14ac:dyDescent="0.25">
      <c r="A102" s="143">
        <v>96</v>
      </c>
      <c r="B102" s="60" t="str">
        <f t="shared" si="1"/>
        <v/>
      </c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x14ac:dyDescent="0.25">
      <c r="A103" s="143">
        <v>97</v>
      </c>
      <c r="B103" s="60" t="str">
        <f t="shared" si="1"/>
        <v/>
      </c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x14ac:dyDescent="0.25">
      <c r="A104" s="143">
        <v>98</v>
      </c>
      <c r="B104" s="60" t="str">
        <f t="shared" si="1"/>
        <v/>
      </c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x14ac:dyDescent="0.25">
      <c r="A105" s="143">
        <v>99</v>
      </c>
      <c r="B105" s="60" t="str">
        <f t="shared" si="1"/>
        <v/>
      </c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x14ac:dyDescent="0.25">
      <c r="A106" s="143">
        <v>100</v>
      </c>
      <c r="B106" s="60" t="str">
        <f t="shared" si="1"/>
        <v/>
      </c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x14ac:dyDescent="0.25">
      <c r="A107" s="143">
        <v>101</v>
      </c>
      <c r="B107" s="60" t="str">
        <f t="shared" si="1"/>
        <v/>
      </c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x14ac:dyDescent="0.25">
      <c r="A108" s="143">
        <v>102</v>
      </c>
      <c r="B108" s="60" t="str">
        <f t="shared" si="1"/>
        <v/>
      </c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x14ac:dyDescent="0.25">
      <c r="A109" s="143">
        <v>103</v>
      </c>
      <c r="B109" s="60" t="str">
        <f t="shared" si="1"/>
        <v/>
      </c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x14ac:dyDescent="0.25">
      <c r="A110" s="143">
        <v>104</v>
      </c>
      <c r="B110" s="60" t="str">
        <f t="shared" si="1"/>
        <v/>
      </c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x14ac:dyDescent="0.25">
      <c r="A111" s="143">
        <v>105</v>
      </c>
      <c r="B111" s="60" t="str">
        <f t="shared" si="1"/>
        <v/>
      </c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x14ac:dyDescent="0.25">
      <c r="A112" s="143">
        <v>106</v>
      </c>
      <c r="B112" s="60" t="str">
        <f t="shared" si="1"/>
        <v/>
      </c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x14ac:dyDescent="0.25">
      <c r="A113" s="143">
        <v>107</v>
      </c>
      <c r="B113" s="60" t="str">
        <f t="shared" si="1"/>
        <v/>
      </c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x14ac:dyDescent="0.25">
      <c r="A114" s="143">
        <v>108</v>
      </c>
      <c r="B114" s="60" t="str">
        <f t="shared" si="1"/>
        <v/>
      </c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x14ac:dyDescent="0.25">
      <c r="A115" s="143">
        <v>109</v>
      </c>
      <c r="B115" s="60" t="str">
        <f t="shared" si="1"/>
        <v/>
      </c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x14ac:dyDescent="0.25">
      <c r="A116" s="143">
        <v>110</v>
      </c>
      <c r="B116" s="60" t="str">
        <f t="shared" si="1"/>
        <v/>
      </c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x14ac:dyDescent="0.25">
      <c r="A117" s="143">
        <v>111</v>
      </c>
      <c r="B117" s="60" t="str">
        <f t="shared" si="1"/>
        <v/>
      </c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x14ac:dyDescent="0.25">
      <c r="A118" s="143">
        <v>112</v>
      </c>
      <c r="B118" s="60" t="str">
        <f t="shared" si="1"/>
        <v/>
      </c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x14ac:dyDescent="0.25">
      <c r="A119" s="143">
        <v>113</v>
      </c>
      <c r="B119" s="60" t="str">
        <f t="shared" si="1"/>
        <v/>
      </c>
      <c r="E119" s="144"/>
      <c r="F119" s="144"/>
      <c r="G119" s="144"/>
      <c r="H119" s="144"/>
      <c r="I119" s="144"/>
      <c r="J119" s="144"/>
      <c r="K119" s="144"/>
      <c r="N119" s="144"/>
      <c r="P119" s="144"/>
      <c r="R119" s="144"/>
      <c r="S119" s="144"/>
      <c r="X119" s="144"/>
      <c r="AD119" s="144"/>
    </row>
    <row r="120" spans="1:34" x14ac:dyDescent="0.25">
      <c r="A120" s="143">
        <v>114</v>
      </c>
      <c r="B120" s="60" t="str">
        <f t="shared" si="1"/>
        <v/>
      </c>
      <c r="E120" s="144"/>
      <c r="F120" s="144"/>
      <c r="G120" s="144"/>
      <c r="H120" s="144"/>
      <c r="I120" s="144"/>
      <c r="J120" s="144"/>
      <c r="K120" s="144"/>
      <c r="N120" s="144"/>
      <c r="P120" s="144"/>
      <c r="R120" s="144"/>
      <c r="S120" s="144"/>
      <c r="X120" s="144"/>
      <c r="AD120" s="144"/>
    </row>
    <row r="121" spans="1:34" x14ac:dyDescent="0.25">
      <c r="A121" s="143">
        <v>115</v>
      </c>
      <c r="B121" s="60" t="str">
        <f t="shared" si="1"/>
        <v/>
      </c>
      <c r="E121" s="144"/>
      <c r="F121" s="144"/>
      <c r="G121" s="144"/>
      <c r="H121" s="144"/>
      <c r="I121" s="144"/>
      <c r="J121" s="144"/>
      <c r="K121" s="144"/>
      <c r="N121" s="144"/>
      <c r="P121" s="144"/>
      <c r="R121" s="144"/>
      <c r="S121" s="144"/>
      <c r="X121" s="144"/>
      <c r="AD121" s="144"/>
    </row>
    <row r="122" spans="1:34" x14ac:dyDescent="0.25">
      <c r="A122" s="143">
        <v>116</v>
      </c>
      <c r="B122" s="60" t="str">
        <f t="shared" si="1"/>
        <v/>
      </c>
      <c r="E122" s="144"/>
      <c r="F122" s="144"/>
      <c r="G122" s="144"/>
      <c r="H122" s="144"/>
      <c r="I122" s="144"/>
      <c r="J122" s="144"/>
      <c r="K122" s="144"/>
      <c r="N122" s="144"/>
      <c r="P122" s="144"/>
      <c r="R122" s="144"/>
      <c r="S122" s="144"/>
      <c r="X122" s="144"/>
      <c r="AD122" s="144"/>
    </row>
    <row r="123" spans="1:34" x14ac:dyDescent="0.25">
      <c r="A123" s="143">
        <v>117</v>
      </c>
      <c r="B123" s="60" t="str">
        <f t="shared" si="1"/>
        <v/>
      </c>
      <c r="E123" s="144"/>
      <c r="F123" s="144"/>
      <c r="G123" s="144"/>
      <c r="H123" s="144"/>
      <c r="I123" s="144"/>
      <c r="J123" s="144"/>
      <c r="K123" s="144"/>
      <c r="N123" s="144"/>
      <c r="P123" s="144"/>
      <c r="R123" s="144"/>
      <c r="S123" s="144"/>
      <c r="X123" s="144"/>
      <c r="AD123" s="144"/>
    </row>
    <row r="124" spans="1:34" x14ac:dyDescent="0.25">
      <c r="A124" s="143">
        <v>118</v>
      </c>
      <c r="B124" s="60" t="str">
        <f t="shared" si="1"/>
        <v/>
      </c>
      <c r="E124" s="144"/>
      <c r="F124" s="144"/>
      <c r="G124" s="144"/>
      <c r="H124" s="144"/>
      <c r="I124" s="144"/>
      <c r="J124" s="144"/>
      <c r="K124" s="144"/>
      <c r="N124" s="144"/>
      <c r="P124" s="144"/>
      <c r="R124" s="144"/>
      <c r="S124" s="144"/>
      <c r="X124" s="144"/>
      <c r="AD124" s="144"/>
    </row>
    <row r="125" spans="1:34" x14ac:dyDescent="0.25">
      <c r="A125" s="143">
        <v>119</v>
      </c>
      <c r="B125" s="60" t="str">
        <f t="shared" si="1"/>
        <v/>
      </c>
      <c r="E125" s="144"/>
      <c r="F125" s="144"/>
      <c r="G125" s="144"/>
      <c r="H125" s="144"/>
      <c r="I125" s="144"/>
      <c r="J125" s="144"/>
      <c r="K125" s="144"/>
      <c r="N125" s="144"/>
      <c r="P125" s="144"/>
      <c r="R125" s="144"/>
      <c r="S125" s="144"/>
      <c r="X125" s="144"/>
      <c r="AD125" s="144"/>
    </row>
    <row r="126" spans="1:34" x14ac:dyDescent="0.25">
      <c r="A126" s="143">
        <v>120</v>
      </c>
      <c r="B126" s="60" t="str">
        <f t="shared" si="1"/>
        <v/>
      </c>
      <c r="E126" s="144"/>
      <c r="F126" s="144"/>
      <c r="G126" s="144"/>
      <c r="H126" s="144"/>
      <c r="I126" s="144"/>
      <c r="J126" s="144"/>
      <c r="K126" s="144"/>
      <c r="N126" s="144"/>
      <c r="P126" s="144"/>
      <c r="R126" s="144"/>
      <c r="S126" s="144"/>
      <c r="X126" s="144"/>
      <c r="AD126" s="144"/>
    </row>
    <row r="127" spans="1:34" x14ac:dyDescent="0.25">
      <c r="A127" s="143">
        <v>121</v>
      </c>
      <c r="B127" s="60" t="str">
        <f t="shared" si="1"/>
        <v/>
      </c>
      <c r="E127" s="144"/>
      <c r="F127" s="144"/>
      <c r="G127" s="144"/>
      <c r="H127" s="144"/>
      <c r="I127" s="144"/>
      <c r="J127" s="144"/>
      <c r="K127" s="144"/>
      <c r="N127" s="144"/>
      <c r="P127" s="144"/>
      <c r="R127" s="144"/>
      <c r="S127" s="144"/>
      <c r="X127" s="144"/>
      <c r="AD127" s="144"/>
    </row>
    <row r="128" spans="1:34" x14ac:dyDescent="0.25">
      <c r="A128" s="143">
        <v>122</v>
      </c>
      <c r="B128" s="60" t="str">
        <f t="shared" si="1"/>
        <v/>
      </c>
      <c r="E128" s="144"/>
      <c r="F128" s="144"/>
      <c r="G128" s="144"/>
      <c r="H128" s="144"/>
      <c r="I128" s="144"/>
      <c r="J128" s="144"/>
      <c r="K128" s="144"/>
      <c r="N128" s="144"/>
      <c r="P128" s="144"/>
      <c r="R128" s="144"/>
      <c r="S128" s="144"/>
      <c r="X128" s="144"/>
      <c r="AD128" s="144"/>
    </row>
    <row r="129" spans="1:2" s="144" customFormat="1" x14ac:dyDescent="0.25">
      <c r="A129" s="143">
        <v>123</v>
      </c>
      <c r="B129" s="60" t="str">
        <f t="shared" si="1"/>
        <v/>
      </c>
    </row>
    <row r="130" spans="1:2" s="144" customFormat="1" x14ac:dyDescent="0.25">
      <c r="A130" s="143">
        <v>124</v>
      </c>
      <c r="B130" s="60" t="str">
        <f t="shared" si="1"/>
        <v/>
      </c>
    </row>
    <row r="131" spans="1:2" s="144" customFormat="1" x14ac:dyDescent="0.25">
      <c r="A131" s="143">
        <v>125</v>
      </c>
      <c r="B131" s="60" t="str">
        <f t="shared" si="1"/>
        <v/>
      </c>
    </row>
    <row r="132" spans="1:2" s="144" customFormat="1" x14ac:dyDescent="0.25">
      <c r="A132" s="143">
        <v>126</v>
      </c>
      <c r="B132" s="60" t="str">
        <f t="shared" si="1"/>
        <v/>
      </c>
    </row>
    <row r="133" spans="1:2" s="144" customFormat="1" x14ac:dyDescent="0.25">
      <c r="A133" s="143">
        <v>127</v>
      </c>
      <c r="B133" s="60" t="str">
        <f t="shared" si="1"/>
        <v/>
      </c>
    </row>
    <row r="134" spans="1:2" s="144" customFormat="1" x14ac:dyDescent="0.25">
      <c r="A134" s="143">
        <v>128</v>
      </c>
      <c r="B134" s="60" t="str">
        <f t="shared" si="1"/>
        <v/>
      </c>
    </row>
    <row r="135" spans="1:2" s="144" customFormat="1" x14ac:dyDescent="0.25">
      <c r="A135" s="143">
        <v>129</v>
      </c>
      <c r="B135" s="60" t="str">
        <f t="shared" si="1"/>
        <v/>
      </c>
    </row>
    <row r="136" spans="1:2" s="144" customFormat="1" x14ac:dyDescent="0.25">
      <c r="A136" s="143">
        <v>130</v>
      </c>
      <c r="B136" s="60" t="str">
        <f t="shared" ref="B136:B199" si="2">IF(C136="","",IF(B135="",1,B135+1))</f>
        <v/>
      </c>
    </row>
    <row r="137" spans="1:2" s="144" customFormat="1" x14ac:dyDescent="0.25">
      <c r="A137" s="143">
        <v>131</v>
      </c>
      <c r="B137" s="60" t="str">
        <f t="shared" si="2"/>
        <v/>
      </c>
    </row>
    <row r="138" spans="1:2" s="144" customFormat="1" x14ac:dyDescent="0.25">
      <c r="A138" s="143">
        <v>132</v>
      </c>
      <c r="B138" s="60" t="str">
        <f t="shared" si="2"/>
        <v/>
      </c>
    </row>
    <row r="139" spans="1:2" s="144" customFormat="1" x14ac:dyDescent="0.25">
      <c r="A139" s="143">
        <v>133</v>
      </c>
      <c r="B139" s="60" t="str">
        <f t="shared" si="2"/>
        <v/>
      </c>
    </row>
    <row r="140" spans="1:2" s="144" customFormat="1" x14ac:dyDescent="0.25">
      <c r="A140" s="143">
        <v>134</v>
      </c>
      <c r="B140" s="60" t="str">
        <f t="shared" si="2"/>
        <v/>
      </c>
    </row>
    <row r="141" spans="1:2" s="144" customFormat="1" x14ac:dyDescent="0.25">
      <c r="A141" s="143">
        <v>135</v>
      </c>
      <c r="B141" s="60" t="str">
        <f t="shared" si="2"/>
        <v/>
      </c>
    </row>
    <row r="142" spans="1:2" s="144" customFormat="1" x14ac:dyDescent="0.25">
      <c r="A142" s="143">
        <v>136</v>
      </c>
      <c r="B142" s="60" t="str">
        <f t="shared" si="2"/>
        <v/>
      </c>
    </row>
    <row r="143" spans="1:2" s="144" customFormat="1" x14ac:dyDescent="0.25">
      <c r="A143" s="143">
        <v>137</v>
      </c>
      <c r="B143" s="60" t="str">
        <f t="shared" si="2"/>
        <v/>
      </c>
    </row>
    <row r="144" spans="1:2" s="144" customFormat="1" x14ac:dyDescent="0.25">
      <c r="A144" s="143">
        <v>138</v>
      </c>
      <c r="B144" s="60" t="str">
        <f t="shared" si="2"/>
        <v/>
      </c>
    </row>
    <row r="145" spans="1:2" s="144" customFormat="1" x14ac:dyDescent="0.25">
      <c r="A145" s="143">
        <v>139</v>
      </c>
      <c r="B145" s="60" t="str">
        <f t="shared" si="2"/>
        <v/>
      </c>
    </row>
    <row r="146" spans="1:2" s="144" customFormat="1" x14ac:dyDescent="0.25">
      <c r="A146" s="143">
        <v>140</v>
      </c>
      <c r="B146" s="60" t="str">
        <f t="shared" si="2"/>
        <v/>
      </c>
    </row>
    <row r="147" spans="1:2" s="144" customFormat="1" x14ac:dyDescent="0.25">
      <c r="A147" s="143">
        <v>141</v>
      </c>
      <c r="B147" s="60" t="str">
        <f t="shared" si="2"/>
        <v/>
      </c>
    </row>
    <row r="148" spans="1:2" s="144" customFormat="1" x14ac:dyDescent="0.25">
      <c r="A148" s="143">
        <v>142</v>
      </c>
      <c r="B148" s="60" t="str">
        <f t="shared" si="2"/>
        <v/>
      </c>
    </row>
    <row r="149" spans="1:2" s="144" customFormat="1" x14ac:dyDescent="0.25">
      <c r="A149" s="143">
        <v>143</v>
      </c>
      <c r="B149" s="60" t="str">
        <f t="shared" si="2"/>
        <v/>
      </c>
    </row>
    <row r="150" spans="1:2" s="144" customFormat="1" x14ac:dyDescent="0.25">
      <c r="A150" s="143">
        <v>144</v>
      </c>
      <c r="B150" s="60" t="str">
        <f t="shared" si="2"/>
        <v/>
      </c>
    </row>
    <row r="151" spans="1:2" s="144" customFormat="1" x14ac:dyDescent="0.25">
      <c r="A151" s="143">
        <v>145</v>
      </c>
      <c r="B151" s="60" t="str">
        <f t="shared" si="2"/>
        <v/>
      </c>
    </row>
    <row r="152" spans="1:2" s="144" customFormat="1" x14ac:dyDescent="0.25">
      <c r="A152" s="143">
        <v>146</v>
      </c>
      <c r="B152" s="60" t="str">
        <f t="shared" si="2"/>
        <v/>
      </c>
    </row>
    <row r="153" spans="1:2" s="144" customFormat="1" x14ac:dyDescent="0.25">
      <c r="A153" s="143">
        <v>147</v>
      </c>
      <c r="B153" s="60" t="str">
        <f t="shared" si="2"/>
        <v/>
      </c>
    </row>
    <row r="154" spans="1:2" s="144" customFormat="1" x14ac:dyDescent="0.25">
      <c r="A154" s="143">
        <v>148</v>
      </c>
      <c r="B154" s="60" t="str">
        <f t="shared" si="2"/>
        <v/>
      </c>
    </row>
    <row r="155" spans="1:2" s="144" customFormat="1" x14ac:dyDescent="0.25">
      <c r="A155" s="143">
        <v>149</v>
      </c>
      <c r="B155" s="60" t="str">
        <f t="shared" si="2"/>
        <v/>
      </c>
    </row>
    <row r="156" spans="1:2" s="144" customFormat="1" x14ac:dyDescent="0.25">
      <c r="A156" s="143">
        <v>150</v>
      </c>
      <c r="B156" s="60" t="str">
        <f t="shared" si="2"/>
        <v/>
      </c>
    </row>
    <row r="157" spans="1:2" s="144" customFormat="1" x14ac:dyDescent="0.25">
      <c r="A157" s="143">
        <v>151</v>
      </c>
      <c r="B157" s="60" t="str">
        <f t="shared" si="2"/>
        <v/>
      </c>
    </row>
    <row r="158" spans="1:2" s="144" customFormat="1" x14ac:dyDescent="0.25">
      <c r="A158" s="143">
        <v>152</v>
      </c>
      <c r="B158" s="60" t="str">
        <f t="shared" si="2"/>
        <v/>
      </c>
    </row>
    <row r="159" spans="1:2" s="144" customFormat="1" x14ac:dyDescent="0.25">
      <c r="A159" s="143">
        <v>153</v>
      </c>
      <c r="B159" s="60" t="str">
        <f t="shared" si="2"/>
        <v/>
      </c>
    </row>
    <row r="160" spans="1:2" s="144" customFormat="1" x14ac:dyDescent="0.25">
      <c r="A160" s="143">
        <v>154</v>
      </c>
      <c r="B160" s="60" t="str">
        <f t="shared" si="2"/>
        <v/>
      </c>
    </row>
    <row r="161" spans="1:2" s="144" customFormat="1" x14ac:dyDescent="0.25">
      <c r="A161" s="143">
        <v>155</v>
      </c>
      <c r="B161" s="60" t="str">
        <f t="shared" si="2"/>
        <v/>
      </c>
    </row>
    <row r="162" spans="1:2" s="144" customFormat="1" x14ac:dyDescent="0.25">
      <c r="A162" s="143">
        <v>156</v>
      </c>
      <c r="B162" s="60" t="str">
        <f t="shared" si="2"/>
        <v/>
      </c>
    </row>
    <row r="163" spans="1:2" s="144" customFormat="1" x14ac:dyDescent="0.25">
      <c r="A163" s="143">
        <v>157</v>
      </c>
      <c r="B163" s="60" t="str">
        <f t="shared" si="2"/>
        <v/>
      </c>
    </row>
    <row r="164" spans="1:2" s="144" customFormat="1" x14ac:dyDescent="0.25">
      <c r="A164" s="143">
        <v>158</v>
      </c>
      <c r="B164" s="60" t="str">
        <f t="shared" si="2"/>
        <v/>
      </c>
    </row>
    <row r="165" spans="1:2" s="144" customFormat="1" x14ac:dyDescent="0.25">
      <c r="A165" s="143">
        <v>159</v>
      </c>
      <c r="B165" s="60" t="str">
        <f t="shared" si="2"/>
        <v/>
      </c>
    </row>
    <row r="166" spans="1:2" s="144" customFormat="1" x14ac:dyDescent="0.25">
      <c r="A166" s="143">
        <v>160</v>
      </c>
      <c r="B166" s="60" t="str">
        <f t="shared" si="2"/>
        <v/>
      </c>
    </row>
    <row r="167" spans="1:2" s="144" customFormat="1" x14ac:dyDescent="0.25">
      <c r="A167" s="143">
        <v>161</v>
      </c>
      <c r="B167" s="60" t="str">
        <f t="shared" si="2"/>
        <v/>
      </c>
    </row>
    <row r="168" spans="1:2" s="144" customFormat="1" x14ac:dyDescent="0.25">
      <c r="A168" s="143">
        <v>162</v>
      </c>
      <c r="B168" s="60" t="str">
        <f t="shared" si="2"/>
        <v/>
      </c>
    </row>
    <row r="169" spans="1:2" s="144" customFormat="1" x14ac:dyDescent="0.25">
      <c r="A169" s="143">
        <v>163</v>
      </c>
      <c r="B169" s="60" t="str">
        <f t="shared" si="2"/>
        <v/>
      </c>
    </row>
    <row r="170" spans="1:2" s="144" customFormat="1" x14ac:dyDescent="0.25">
      <c r="A170" s="143">
        <v>164</v>
      </c>
      <c r="B170" s="60" t="str">
        <f t="shared" si="2"/>
        <v/>
      </c>
    </row>
    <row r="171" spans="1:2" s="144" customFormat="1" x14ac:dyDescent="0.25">
      <c r="A171" s="143">
        <v>165</v>
      </c>
      <c r="B171" s="60" t="str">
        <f t="shared" si="2"/>
        <v/>
      </c>
    </row>
    <row r="172" spans="1:2" s="144" customFormat="1" x14ac:dyDescent="0.25">
      <c r="A172" s="143">
        <v>166</v>
      </c>
      <c r="B172" s="60" t="str">
        <f t="shared" si="2"/>
        <v/>
      </c>
    </row>
    <row r="173" spans="1:2" s="144" customFormat="1" x14ac:dyDescent="0.25">
      <c r="A173" s="143">
        <v>167</v>
      </c>
      <c r="B173" s="60" t="str">
        <f t="shared" si="2"/>
        <v/>
      </c>
    </row>
    <row r="174" spans="1:2" s="144" customFormat="1" x14ac:dyDescent="0.25">
      <c r="A174" s="143">
        <v>168</v>
      </c>
      <c r="B174" s="60" t="str">
        <f t="shared" si="2"/>
        <v/>
      </c>
    </row>
    <row r="175" spans="1:2" s="144" customFormat="1" x14ac:dyDescent="0.25">
      <c r="A175" s="143">
        <v>169</v>
      </c>
      <c r="B175" s="60" t="str">
        <f t="shared" si="2"/>
        <v/>
      </c>
    </row>
    <row r="176" spans="1:2" s="144" customFormat="1" x14ac:dyDescent="0.25">
      <c r="A176" s="143">
        <v>170</v>
      </c>
      <c r="B176" s="60" t="str">
        <f t="shared" si="2"/>
        <v/>
      </c>
    </row>
    <row r="177" spans="1:2" s="144" customFormat="1" x14ac:dyDescent="0.25">
      <c r="A177" s="143">
        <v>171</v>
      </c>
      <c r="B177" s="60" t="str">
        <f t="shared" si="2"/>
        <v/>
      </c>
    </row>
    <row r="178" spans="1:2" s="144" customFormat="1" x14ac:dyDescent="0.25">
      <c r="A178" s="143">
        <v>172</v>
      </c>
      <c r="B178" s="60" t="str">
        <f t="shared" si="2"/>
        <v/>
      </c>
    </row>
    <row r="179" spans="1:2" s="144" customFormat="1" x14ac:dyDescent="0.25">
      <c r="A179" s="143">
        <v>173</v>
      </c>
      <c r="B179" s="60" t="str">
        <f t="shared" si="2"/>
        <v/>
      </c>
    </row>
    <row r="180" spans="1:2" s="144" customFormat="1" x14ac:dyDescent="0.25">
      <c r="A180" s="143">
        <v>174</v>
      </c>
      <c r="B180" s="60" t="str">
        <f t="shared" si="2"/>
        <v/>
      </c>
    </row>
    <row r="181" spans="1:2" s="144" customFormat="1" x14ac:dyDescent="0.25">
      <c r="A181" s="143">
        <v>175</v>
      </c>
      <c r="B181" s="60" t="str">
        <f t="shared" si="2"/>
        <v/>
      </c>
    </row>
    <row r="182" spans="1:2" s="144" customFormat="1" x14ac:dyDescent="0.25">
      <c r="A182" s="143">
        <v>176</v>
      </c>
      <c r="B182" s="60" t="str">
        <f t="shared" si="2"/>
        <v/>
      </c>
    </row>
    <row r="183" spans="1:2" s="144" customFormat="1" x14ac:dyDescent="0.25">
      <c r="A183" s="143">
        <v>177</v>
      </c>
      <c r="B183" s="60" t="str">
        <f t="shared" si="2"/>
        <v/>
      </c>
    </row>
    <row r="184" spans="1:2" s="144" customFormat="1" x14ac:dyDescent="0.25">
      <c r="A184" s="143">
        <v>178</v>
      </c>
      <c r="B184" s="60" t="str">
        <f t="shared" si="2"/>
        <v/>
      </c>
    </row>
    <row r="185" spans="1:2" s="144" customFormat="1" x14ac:dyDescent="0.25">
      <c r="A185" s="143">
        <v>179</v>
      </c>
      <c r="B185" s="60" t="str">
        <f t="shared" si="2"/>
        <v/>
      </c>
    </row>
    <row r="186" spans="1:2" s="144" customFormat="1" x14ac:dyDescent="0.25">
      <c r="A186" s="143">
        <v>180</v>
      </c>
      <c r="B186" s="60" t="str">
        <f t="shared" si="2"/>
        <v/>
      </c>
    </row>
    <row r="187" spans="1:2" s="144" customFormat="1" x14ac:dyDescent="0.25">
      <c r="A187" s="143">
        <v>181</v>
      </c>
      <c r="B187" s="60" t="str">
        <f t="shared" si="2"/>
        <v/>
      </c>
    </row>
    <row r="188" spans="1:2" s="144" customFormat="1" x14ac:dyDescent="0.25">
      <c r="A188" s="143">
        <v>182</v>
      </c>
      <c r="B188" s="60" t="str">
        <f t="shared" si="2"/>
        <v/>
      </c>
    </row>
    <row r="189" spans="1:2" s="144" customFormat="1" x14ac:dyDescent="0.25">
      <c r="A189" s="143">
        <v>183</v>
      </c>
      <c r="B189" s="60" t="str">
        <f t="shared" si="2"/>
        <v/>
      </c>
    </row>
    <row r="190" spans="1:2" s="144" customFormat="1" x14ac:dyDescent="0.25">
      <c r="A190" s="143">
        <v>184</v>
      </c>
      <c r="B190" s="60" t="str">
        <f t="shared" si="2"/>
        <v/>
      </c>
    </row>
    <row r="191" spans="1:2" s="144" customFormat="1" x14ac:dyDescent="0.25">
      <c r="A191" s="143">
        <v>185</v>
      </c>
      <c r="B191" s="60" t="str">
        <f t="shared" si="2"/>
        <v/>
      </c>
    </row>
    <row r="192" spans="1:2" s="144" customFormat="1" x14ac:dyDescent="0.25">
      <c r="A192" s="143">
        <v>186</v>
      </c>
      <c r="B192" s="60" t="str">
        <f t="shared" si="2"/>
        <v/>
      </c>
    </row>
    <row r="193" spans="1:2" s="144" customFormat="1" x14ac:dyDescent="0.25">
      <c r="A193" s="143">
        <v>187</v>
      </c>
      <c r="B193" s="60" t="str">
        <f t="shared" si="2"/>
        <v/>
      </c>
    </row>
    <row r="194" spans="1:2" s="144" customFormat="1" x14ac:dyDescent="0.25">
      <c r="A194" s="143">
        <v>188</v>
      </c>
      <c r="B194" s="60" t="str">
        <f t="shared" si="2"/>
        <v/>
      </c>
    </row>
    <row r="195" spans="1:2" s="144" customFormat="1" x14ac:dyDescent="0.25">
      <c r="A195" s="143">
        <v>189</v>
      </c>
      <c r="B195" s="60" t="str">
        <f t="shared" si="2"/>
        <v/>
      </c>
    </row>
    <row r="196" spans="1:2" s="144" customFormat="1" x14ac:dyDescent="0.25">
      <c r="A196" s="143">
        <v>190</v>
      </c>
      <c r="B196" s="60" t="str">
        <f t="shared" si="2"/>
        <v/>
      </c>
    </row>
    <row r="197" spans="1:2" s="144" customFormat="1" x14ac:dyDescent="0.25">
      <c r="A197" s="143">
        <v>191</v>
      </c>
      <c r="B197" s="60" t="str">
        <f t="shared" si="2"/>
        <v/>
      </c>
    </row>
    <row r="198" spans="1:2" s="144" customFormat="1" x14ac:dyDescent="0.25">
      <c r="A198" s="143">
        <v>192</v>
      </c>
      <c r="B198" s="60" t="str">
        <f t="shared" si="2"/>
        <v/>
      </c>
    </row>
    <row r="199" spans="1:2" s="144" customFormat="1" x14ac:dyDescent="0.25">
      <c r="A199" s="143">
        <v>193</v>
      </c>
      <c r="B199" s="60" t="str">
        <f t="shared" si="2"/>
        <v/>
      </c>
    </row>
    <row r="200" spans="1:2" s="144" customFormat="1" x14ac:dyDescent="0.25">
      <c r="A200" s="143">
        <v>194</v>
      </c>
      <c r="B200" s="60" t="str">
        <f>IF(C200="","",IF(B199="",1,B199+1))</f>
        <v/>
      </c>
    </row>
    <row r="201" spans="1:2" s="144" customFormat="1" x14ac:dyDescent="0.25">
      <c r="A201" s="143">
        <v>195</v>
      </c>
      <c r="B201" s="60"/>
    </row>
    <row r="202" spans="1:2" s="144" customFormat="1" x14ac:dyDescent="0.25">
      <c r="A202" s="143">
        <v>196</v>
      </c>
      <c r="B202" s="60"/>
    </row>
  </sheetData>
  <sheetProtection sort="0" pivotTables="0"/>
  <mergeCells count="4">
    <mergeCell ref="M4:R4"/>
    <mergeCell ref="S4:X4"/>
    <mergeCell ref="Y4:AD4"/>
    <mergeCell ref="AE4:AG4"/>
  </mergeCells>
  <conditionalFormatting sqref="D7:F7">
    <cfRule type="expression" dxfId="31" priority="9">
      <formula>"(b6=1)"</formula>
    </cfRule>
  </conditionalFormatting>
  <conditionalFormatting sqref="C5:C1048576 C1:C3">
    <cfRule type="cellIs" dxfId="30" priority="4" operator="equal">
      <formula>"S4+"</formula>
    </cfRule>
    <cfRule type="cellIs" dxfId="29" priority="5" operator="equal">
      <formula>"S3+"</formula>
    </cfRule>
    <cfRule type="cellIs" dxfId="28" priority="6" operator="equal">
      <formula>"S2"</formula>
    </cfRule>
    <cfRule type="cellIs" dxfId="27" priority="7" operator="equal">
      <formula>"S3"</formula>
    </cfRule>
    <cfRule type="cellIs" dxfId="26" priority="8" operator="equal">
      <formula>"S1"</formula>
    </cfRule>
  </conditionalFormatting>
  <conditionalFormatting sqref="I6:J134">
    <cfRule type="notContainsBlanks" dxfId="25" priority="1">
      <formula>LEN(TRIM(I6))&gt;0</formula>
    </cfRule>
  </conditionalFormatting>
  <conditionalFormatting sqref="B5:G198">
    <cfRule type="notContainsBlanks" dxfId="24" priority="3">
      <formula>LEN(TRIM(B5))&gt;0</formula>
    </cfRule>
  </conditionalFormatting>
  <conditionalFormatting sqref="H6:H203">
    <cfRule type="notContainsBlanks" dxfId="23" priority="2">
      <formula>LEN(TRIM(H6))&gt;0</formula>
    </cfRule>
  </conditionalFormatting>
  <pageMargins left="0.15748031496062992" right="0.19685039370078741" top="0.12" bottom="0.23" header="0.27" footer="0.12"/>
  <pageSetup paperSize="9" scale="59" fitToHeight="0" orientation="landscape" horizontalDpi="4294967293" verticalDpi="4294967293" r:id="rId2"/>
  <headerFooter>
    <oddFooter>&amp;L&amp;P / &amp;N&amp;C&amp;D&amp;R&amp;F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H202"/>
  <sheetViews>
    <sheetView zoomScale="80" zoomScaleNormal="8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F9" sqref="F7:F9 F11:F13 F15:F16 F18"/>
      <pivotSelection showHeader="1" dimension="3" activeRow="8" activeCol="5" click="1" r:id="rId1">
        <pivotArea dataOnly="0" labelOnly="1" outline="0" fieldPosition="0">
          <references count="1">
            <reference field="2" count="0"/>
          </references>
        </pivotArea>
      </pivotSelection>
    </sheetView>
  </sheetViews>
  <sheetFormatPr baseColWidth="10" defaultRowHeight="15" x14ac:dyDescent="0.25"/>
  <cols>
    <col min="1" max="1" width="1" style="143" customWidth="1"/>
    <col min="2" max="2" width="8.140625" style="60" customWidth="1"/>
    <col min="3" max="3" width="7.42578125" style="144" customWidth="1"/>
    <col min="4" max="4" width="9" style="144" customWidth="1"/>
    <col min="5" max="5" width="14.85546875" style="201" customWidth="1"/>
    <col min="6" max="6" width="14.7109375" style="183" customWidth="1"/>
    <col min="7" max="7" width="11.140625" style="145" customWidth="1"/>
    <col min="8" max="8" width="10.42578125" style="189" bestFit="1" customWidth="1"/>
    <col min="9" max="9" width="23.140625" style="163" bestFit="1" customWidth="1"/>
    <col min="10" max="10" width="19.140625" style="187" hidden="1" customWidth="1"/>
    <col min="11" max="11" width="1.5703125" style="143" customWidth="1"/>
    <col min="12" max="12" width="5.85546875" style="144" customWidth="1"/>
    <col min="13" max="13" width="5.28515625" style="144" customWidth="1"/>
    <col min="14" max="14" width="5.28515625" style="21" customWidth="1"/>
    <col min="15" max="15" width="5.28515625" style="144" customWidth="1"/>
    <col min="16" max="16" width="5.28515625" style="21" customWidth="1"/>
    <col min="17" max="17" width="5.28515625" style="144" customWidth="1"/>
    <col min="18" max="18" width="7.85546875" style="21" customWidth="1"/>
    <col min="19" max="19" width="5.28515625" style="21" customWidth="1"/>
    <col min="20" max="22" width="5.28515625" style="144" customWidth="1"/>
    <col min="23" max="23" width="5.7109375" style="144" customWidth="1"/>
    <col min="24" max="24" width="7.85546875" style="21" customWidth="1"/>
    <col min="25" max="29" width="5.28515625" style="144" customWidth="1"/>
    <col min="30" max="30" width="7.85546875" style="21" customWidth="1"/>
    <col min="31" max="31" width="6.5703125" style="144" customWidth="1"/>
    <col min="32" max="32" width="8.42578125" style="144" customWidth="1"/>
    <col min="33" max="16384" width="11.42578125" style="144"/>
  </cols>
  <sheetData>
    <row r="1" spans="1:34" ht="15.75" thickBot="1" x14ac:dyDescent="0.3">
      <c r="C1" s="95"/>
      <c r="D1" s="95"/>
      <c r="Q1" s="118"/>
      <c r="R1" s="60"/>
      <c r="S1" s="60"/>
      <c r="T1" s="118"/>
      <c r="U1" s="118"/>
      <c r="V1" s="118"/>
    </row>
    <row r="2" spans="1:34" ht="19.5" thickBot="1" x14ac:dyDescent="0.35">
      <c r="B2" s="60">
        <f>COUNTA(D7:D200)</f>
        <v>9</v>
      </c>
      <c r="C2" s="150" t="str">
        <f>+BDD!C2</f>
        <v>21ème Trial de Ligue 2017 - Rochepaule</v>
      </c>
      <c r="D2" s="151"/>
      <c r="E2" s="202"/>
      <c r="F2" s="166"/>
      <c r="K2" s="149"/>
      <c r="L2" s="118"/>
      <c r="N2" s="60"/>
      <c r="O2" s="118"/>
      <c r="P2" s="60"/>
      <c r="Q2" s="118"/>
      <c r="R2" s="60"/>
      <c r="S2" s="60"/>
      <c r="T2" s="118"/>
      <c r="U2" s="118"/>
      <c r="V2" s="118"/>
      <c r="AF2" s="60" t="s">
        <v>67</v>
      </c>
    </row>
    <row r="3" spans="1:34" ht="15.75" thickBot="1" x14ac:dyDescent="0.3">
      <c r="C3" s="165" t="s">
        <v>3</v>
      </c>
      <c r="D3" s="207" t="s">
        <v>482</v>
      </c>
      <c r="F3" s="184"/>
      <c r="Q3" s="118"/>
      <c r="R3" s="60"/>
      <c r="S3" s="60"/>
      <c r="T3" s="118"/>
      <c r="U3" s="118"/>
      <c r="V3" s="118"/>
    </row>
    <row r="4" spans="1:34" s="147" customFormat="1" ht="15.75" thickBot="1" x14ac:dyDescent="0.3">
      <c r="A4" s="146"/>
      <c r="B4" s="60"/>
      <c r="D4" s="144"/>
      <c r="E4" s="201"/>
      <c r="F4" s="183"/>
      <c r="G4" s="145"/>
      <c r="H4" s="173"/>
      <c r="I4" s="145"/>
      <c r="J4" s="188"/>
      <c r="K4" s="200"/>
      <c r="L4" s="164"/>
      <c r="M4" s="272" t="s">
        <v>93</v>
      </c>
      <c r="N4" s="273"/>
      <c r="O4" s="273"/>
      <c r="P4" s="273"/>
      <c r="Q4" s="273"/>
      <c r="R4" s="274"/>
      <c r="S4" s="275" t="s">
        <v>94</v>
      </c>
      <c r="T4" s="276"/>
      <c r="U4" s="276"/>
      <c r="V4" s="276"/>
      <c r="W4" s="276"/>
      <c r="X4" s="277"/>
      <c r="Y4" s="278" t="s">
        <v>127</v>
      </c>
      <c r="Z4" s="279"/>
      <c r="AA4" s="279"/>
      <c r="AB4" s="279"/>
      <c r="AC4" s="279"/>
      <c r="AD4" s="280"/>
      <c r="AE4" s="281" t="s">
        <v>131</v>
      </c>
      <c r="AF4" s="282"/>
      <c r="AG4" s="283"/>
    </row>
    <row r="5" spans="1:34" ht="15.75" thickBot="1" x14ac:dyDescent="0.3">
      <c r="C5" s="207"/>
      <c r="D5" s="207"/>
      <c r="E5" s="207"/>
      <c r="F5" s="207"/>
      <c r="G5" s="207"/>
      <c r="H5" s="207"/>
      <c r="I5" s="207"/>
      <c r="J5" s="207"/>
      <c r="K5" s="20" t="s">
        <v>107</v>
      </c>
      <c r="N5" s="144"/>
      <c r="P5" s="144"/>
      <c r="R5" s="144"/>
      <c r="S5" s="144"/>
      <c r="X5" s="144"/>
      <c r="AD5" s="118"/>
      <c r="AE5" s="118"/>
      <c r="AF5" s="197"/>
      <c r="AG5"/>
      <c r="AH5"/>
    </row>
    <row r="6" spans="1:34" ht="42" customHeight="1" thickBot="1" x14ac:dyDescent="0.3">
      <c r="B6" s="148" t="s">
        <v>36</v>
      </c>
      <c r="C6" s="80" t="s">
        <v>4</v>
      </c>
      <c r="D6" s="235" t="s">
        <v>33</v>
      </c>
      <c r="E6" s="186" t="s">
        <v>1</v>
      </c>
      <c r="F6" s="185" t="s">
        <v>2</v>
      </c>
      <c r="G6" s="190" t="s">
        <v>5</v>
      </c>
      <c r="H6" s="129" t="s">
        <v>7</v>
      </c>
      <c r="I6" s="236" t="s">
        <v>115</v>
      </c>
      <c r="J6" s="18" t="s">
        <v>25</v>
      </c>
      <c r="K6" s="171" t="s">
        <v>132</v>
      </c>
      <c r="L6" s="152" t="s">
        <v>83</v>
      </c>
      <c r="M6" s="153" t="s">
        <v>82</v>
      </c>
      <c r="N6" s="153" t="s">
        <v>71</v>
      </c>
      <c r="O6" s="153" t="s">
        <v>70</v>
      </c>
      <c r="P6" s="153" t="s">
        <v>105</v>
      </c>
      <c r="Q6" s="167" t="s">
        <v>106</v>
      </c>
      <c r="R6" s="153" t="s">
        <v>108</v>
      </c>
      <c r="S6" s="153" t="s">
        <v>109</v>
      </c>
      <c r="T6" s="153" t="s">
        <v>110</v>
      </c>
      <c r="U6" s="153" t="s">
        <v>111</v>
      </c>
      <c r="V6" s="153" t="s">
        <v>81</v>
      </c>
      <c r="W6" s="167" t="s">
        <v>112</v>
      </c>
      <c r="X6" s="159" t="s">
        <v>121</v>
      </c>
      <c r="Y6" s="153" t="s">
        <v>122</v>
      </c>
      <c r="Z6" s="153" t="s">
        <v>123</v>
      </c>
      <c r="AA6" s="153" t="s">
        <v>124</v>
      </c>
      <c r="AB6" s="153" t="s">
        <v>125</v>
      </c>
      <c r="AC6" s="167" t="s">
        <v>126</v>
      </c>
      <c r="AD6" s="167" t="s">
        <v>92</v>
      </c>
      <c r="AE6" s="206" t="s">
        <v>245</v>
      </c>
      <c r="AF6" s="205" t="s">
        <v>64</v>
      </c>
      <c r="AG6"/>
      <c r="AH6"/>
    </row>
    <row r="7" spans="1:34" s="118" customFormat="1" x14ac:dyDescent="0.25">
      <c r="A7" s="149">
        <v>1</v>
      </c>
      <c r="B7" s="60">
        <v>1</v>
      </c>
      <c r="C7" s="207" t="s">
        <v>86</v>
      </c>
      <c r="D7" s="22">
        <v>10</v>
      </c>
      <c r="E7" s="1" t="s">
        <v>336</v>
      </c>
      <c r="F7" s="207" t="s">
        <v>337</v>
      </c>
      <c r="G7" s="19" t="s">
        <v>339</v>
      </c>
      <c r="H7" s="207">
        <v>250</v>
      </c>
      <c r="I7" s="207" t="s">
        <v>338</v>
      </c>
      <c r="J7" s="207" t="s">
        <v>72</v>
      </c>
      <c r="K7" s="168">
        <v>3</v>
      </c>
      <c r="L7" s="154">
        <v>4</v>
      </c>
      <c r="M7" s="155">
        <v>1</v>
      </c>
      <c r="N7" s="155">
        <v>3</v>
      </c>
      <c r="O7" s="155">
        <v>2</v>
      </c>
      <c r="P7" s="155"/>
      <c r="Q7" s="174">
        <v>13</v>
      </c>
      <c r="R7" s="156">
        <v>2</v>
      </c>
      <c r="S7" s="156">
        <v>4</v>
      </c>
      <c r="T7" s="156">
        <v>2</v>
      </c>
      <c r="U7" s="156">
        <v>2</v>
      </c>
      <c r="V7" s="156"/>
      <c r="W7" s="177">
        <v>14</v>
      </c>
      <c r="X7" s="157">
        <v>3</v>
      </c>
      <c r="Y7" s="157">
        <v>3</v>
      </c>
      <c r="Z7" s="157"/>
      <c r="AA7" s="157">
        <v>2</v>
      </c>
      <c r="AB7" s="157">
        <v>2</v>
      </c>
      <c r="AC7" s="180">
        <v>19</v>
      </c>
      <c r="AD7" s="63"/>
      <c r="AE7" s="29">
        <v>9</v>
      </c>
      <c r="AF7" s="158">
        <v>46</v>
      </c>
      <c r="AG7"/>
      <c r="AH7"/>
    </row>
    <row r="8" spans="1:34" s="118" customFormat="1" x14ac:dyDescent="0.25">
      <c r="A8" s="149">
        <v>2</v>
      </c>
      <c r="B8" s="60">
        <f t="shared" ref="B8:B71" si="0">IF(C8="","",IF(B7="",1,B7+1))</f>
        <v>2</v>
      </c>
      <c r="C8" s="207" t="s">
        <v>86</v>
      </c>
      <c r="D8" s="22">
        <v>63</v>
      </c>
      <c r="E8" s="1" t="s">
        <v>207</v>
      </c>
      <c r="F8" s="207" t="s">
        <v>208</v>
      </c>
      <c r="G8" s="19" t="s">
        <v>142</v>
      </c>
      <c r="H8" s="207">
        <v>125</v>
      </c>
      <c r="I8" s="207" t="s">
        <v>204</v>
      </c>
      <c r="J8" s="207" t="s">
        <v>72</v>
      </c>
      <c r="K8" s="169">
        <v>3</v>
      </c>
      <c r="L8" s="131">
        <v>4</v>
      </c>
      <c r="M8" s="130">
        <v>3</v>
      </c>
      <c r="N8" s="130">
        <v>1</v>
      </c>
      <c r="O8" s="130">
        <v>1</v>
      </c>
      <c r="P8" s="130">
        <v>1</v>
      </c>
      <c r="Q8" s="175">
        <v>13</v>
      </c>
      <c r="R8" s="134">
        <v>4</v>
      </c>
      <c r="S8" s="134"/>
      <c r="T8" s="134">
        <v>1</v>
      </c>
      <c r="U8" s="134">
        <v>3</v>
      </c>
      <c r="V8" s="134">
        <v>2</v>
      </c>
      <c r="W8" s="178">
        <v>21</v>
      </c>
      <c r="X8" s="139">
        <v>1</v>
      </c>
      <c r="Y8" s="139">
        <v>4</v>
      </c>
      <c r="Z8" s="139">
        <v>1</v>
      </c>
      <c r="AA8" s="139">
        <v>2</v>
      </c>
      <c r="AB8" s="139">
        <v>2</v>
      </c>
      <c r="AC8" s="181">
        <v>22</v>
      </c>
      <c r="AD8" s="64"/>
      <c r="AE8" s="30">
        <v>9</v>
      </c>
      <c r="AF8" s="141">
        <v>56</v>
      </c>
      <c r="AG8"/>
      <c r="AH8"/>
    </row>
    <row r="9" spans="1:34" s="118" customFormat="1" x14ac:dyDescent="0.25">
      <c r="A9" s="149">
        <v>3</v>
      </c>
      <c r="B9" s="60">
        <f t="shared" si="0"/>
        <v>3</v>
      </c>
      <c r="C9" s="207" t="s">
        <v>86</v>
      </c>
      <c r="D9" s="22">
        <v>73</v>
      </c>
      <c r="E9" s="1" t="s">
        <v>196</v>
      </c>
      <c r="F9" s="207" t="s">
        <v>222</v>
      </c>
      <c r="G9" s="19" t="s">
        <v>142</v>
      </c>
      <c r="H9" s="207">
        <v>125</v>
      </c>
      <c r="I9" s="207" t="s">
        <v>221</v>
      </c>
      <c r="J9" s="207" t="s">
        <v>72</v>
      </c>
      <c r="K9" s="169">
        <v>3</v>
      </c>
      <c r="L9" s="131">
        <v>1</v>
      </c>
      <c r="M9" s="130">
        <v>2</v>
      </c>
      <c r="N9" s="130">
        <v>2</v>
      </c>
      <c r="O9" s="130">
        <v>3</v>
      </c>
      <c r="P9" s="130">
        <v>2</v>
      </c>
      <c r="Q9" s="175">
        <v>25</v>
      </c>
      <c r="R9" s="134">
        <v>1</v>
      </c>
      <c r="S9" s="134">
        <v>1</v>
      </c>
      <c r="T9" s="134">
        <v>2</v>
      </c>
      <c r="U9" s="134">
        <v>5</v>
      </c>
      <c r="V9" s="134">
        <v>1</v>
      </c>
      <c r="W9" s="178">
        <v>25</v>
      </c>
      <c r="X9" s="139">
        <v>1</v>
      </c>
      <c r="Y9" s="139">
        <v>3</v>
      </c>
      <c r="Z9" s="139">
        <v>1</v>
      </c>
      <c r="AA9" s="139">
        <v>4</v>
      </c>
      <c r="AB9" s="139">
        <v>1</v>
      </c>
      <c r="AC9" s="181">
        <v>22</v>
      </c>
      <c r="AD9" s="64"/>
      <c r="AE9" s="30">
        <v>3</v>
      </c>
      <c r="AF9" s="141">
        <v>72</v>
      </c>
      <c r="AG9"/>
      <c r="AH9"/>
    </row>
    <row r="10" spans="1:34" s="118" customFormat="1" x14ac:dyDescent="0.25">
      <c r="A10" s="149">
        <v>4</v>
      </c>
      <c r="B10" s="60" t="str">
        <f t="shared" si="0"/>
        <v/>
      </c>
      <c r="C10" s="207"/>
      <c r="D10" s="207"/>
      <c r="E10" s="207"/>
      <c r="F10" s="207"/>
      <c r="G10" s="207"/>
      <c r="H10" s="207"/>
      <c r="I10" s="207"/>
      <c r="J10" s="207"/>
      <c r="K10" s="169"/>
      <c r="L10" s="131"/>
      <c r="M10" s="130"/>
      <c r="N10" s="130"/>
      <c r="O10" s="130"/>
      <c r="P10" s="130"/>
      <c r="Q10" s="175"/>
      <c r="R10" s="134"/>
      <c r="S10" s="134"/>
      <c r="T10" s="134"/>
      <c r="U10" s="134"/>
      <c r="V10" s="134"/>
      <c r="W10" s="178"/>
      <c r="X10" s="139"/>
      <c r="Y10" s="139"/>
      <c r="Z10" s="139"/>
      <c r="AA10" s="139"/>
      <c r="AB10" s="139"/>
      <c r="AC10" s="181"/>
      <c r="AD10" s="64"/>
      <c r="AE10" s="30"/>
      <c r="AF10" s="141"/>
      <c r="AG10"/>
      <c r="AH10"/>
    </row>
    <row r="11" spans="1:34" s="118" customFormat="1" x14ac:dyDescent="0.25">
      <c r="A11" s="149">
        <v>5</v>
      </c>
      <c r="B11" s="60">
        <f t="shared" si="0"/>
        <v>1</v>
      </c>
      <c r="C11" s="207" t="s">
        <v>87</v>
      </c>
      <c r="D11" s="22">
        <v>43</v>
      </c>
      <c r="E11" s="1" t="s">
        <v>199</v>
      </c>
      <c r="F11" s="207" t="s">
        <v>200</v>
      </c>
      <c r="G11" s="19" t="s">
        <v>61</v>
      </c>
      <c r="H11" s="207">
        <v>125</v>
      </c>
      <c r="I11" s="207" t="s">
        <v>315</v>
      </c>
      <c r="J11" s="207" t="s">
        <v>72</v>
      </c>
      <c r="K11" s="169">
        <v>3</v>
      </c>
      <c r="L11" s="131">
        <v>9</v>
      </c>
      <c r="M11" s="130">
        <v>1</v>
      </c>
      <c r="N11" s="130"/>
      <c r="O11" s="130"/>
      <c r="P11" s="130"/>
      <c r="Q11" s="175">
        <v>1</v>
      </c>
      <c r="R11" s="134">
        <v>8</v>
      </c>
      <c r="S11" s="134">
        <v>2</v>
      </c>
      <c r="T11" s="134"/>
      <c r="U11" s="134"/>
      <c r="V11" s="134"/>
      <c r="W11" s="178">
        <v>2</v>
      </c>
      <c r="X11" s="139">
        <v>10</v>
      </c>
      <c r="Y11" s="139"/>
      <c r="Z11" s="139"/>
      <c r="AA11" s="139"/>
      <c r="AB11" s="139"/>
      <c r="AC11" s="181">
        <v>0</v>
      </c>
      <c r="AD11" s="64"/>
      <c r="AE11" s="30">
        <v>19</v>
      </c>
      <c r="AF11" s="141">
        <v>1</v>
      </c>
      <c r="AG11"/>
      <c r="AH11"/>
    </row>
    <row r="12" spans="1:34" s="118" customFormat="1" x14ac:dyDescent="0.25">
      <c r="A12" s="149">
        <v>6</v>
      </c>
      <c r="B12" s="60">
        <f t="shared" si="0"/>
        <v>2</v>
      </c>
      <c r="C12" s="207" t="s">
        <v>87</v>
      </c>
      <c r="D12" s="22">
        <v>30</v>
      </c>
      <c r="E12" s="1" t="s">
        <v>420</v>
      </c>
      <c r="F12" s="207" t="s">
        <v>225</v>
      </c>
      <c r="G12" s="19" t="s">
        <v>169</v>
      </c>
      <c r="H12" s="207">
        <v>125</v>
      </c>
      <c r="I12" s="207" t="s">
        <v>421</v>
      </c>
      <c r="J12" s="207" t="s">
        <v>72</v>
      </c>
      <c r="K12" s="169">
        <v>3</v>
      </c>
      <c r="L12" s="131">
        <v>5</v>
      </c>
      <c r="M12" s="130">
        <v>4</v>
      </c>
      <c r="N12" s="130">
        <v>1</v>
      </c>
      <c r="O12" s="130"/>
      <c r="P12" s="130"/>
      <c r="Q12" s="175">
        <v>6</v>
      </c>
      <c r="R12" s="134">
        <v>5</v>
      </c>
      <c r="S12" s="134"/>
      <c r="T12" s="134">
        <v>3</v>
      </c>
      <c r="U12" s="134">
        <v>1</v>
      </c>
      <c r="V12" s="134">
        <v>1</v>
      </c>
      <c r="W12" s="178">
        <v>14</v>
      </c>
      <c r="X12" s="139">
        <v>5</v>
      </c>
      <c r="Y12" s="139">
        <v>3</v>
      </c>
      <c r="Z12" s="139">
        <v>1</v>
      </c>
      <c r="AA12" s="139">
        <v>1</v>
      </c>
      <c r="AB12" s="139"/>
      <c r="AC12" s="181">
        <v>8</v>
      </c>
      <c r="AD12" s="64"/>
      <c r="AE12" s="30">
        <v>10</v>
      </c>
      <c r="AF12" s="141">
        <v>14</v>
      </c>
      <c r="AG12"/>
      <c r="AH12"/>
    </row>
    <row r="13" spans="1:34" s="118" customFormat="1" x14ac:dyDescent="0.25">
      <c r="A13" s="149">
        <v>7</v>
      </c>
      <c r="B13" s="60">
        <f t="shared" si="0"/>
        <v>3</v>
      </c>
      <c r="C13" s="207" t="s">
        <v>87</v>
      </c>
      <c r="D13" s="22">
        <v>20</v>
      </c>
      <c r="E13" s="1" t="s">
        <v>167</v>
      </c>
      <c r="F13" s="207" t="s">
        <v>173</v>
      </c>
      <c r="G13" s="19" t="s">
        <v>61</v>
      </c>
      <c r="H13" s="207">
        <v>125</v>
      </c>
      <c r="I13" s="207" t="s">
        <v>117</v>
      </c>
      <c r="J13" s="207" t="s">
        <v>72</v>
      </c>
      <c r="K13" s="169">
        <v>3</v>
      </c>
      <c r="L13" s="131">
        <v>3</v>
      </c>
      <c r="M13" s="130">
        <v>4</v>
      </c>
      <c r="N13" s="130">
        <v>1</v>
      </c>
      <c r="O13" s="130">
        <v>1</v>
      </c>
      <c r="P13" s="130">
        <v>1</v>
      </c>
      <c r="Q13" s="175">
        <v>14</v>
      </c>
      <c r="R13" s="134">
        <v>6</v>
      </c>
      <c r="S13" s="134">
        <v>1</v>
      </c>
      <c r="T13" s="134">
        <v>2</v>
      </c>
      <c r="U13" s="134">
        <v>1</v>
      </c>
      <c r="V13" s="134"/>
      <c r="W13" s="178">
        <v>8</v>
      </c>
      <c r="X13" s="139">
        <v>4</v>
      </c>
      <c r="Y13" s="139">
        <v>3</v>
      </c>
      <c r="Z13" s="139">
        <v>2</v>
      </c>
      <c r="AA13" s="139">
        <v>1</v>
      </c>
      <c r="AB13" s="139"/>
      <c r="AC13" s="181">
        <v>10</v>
      </c>
      <c r="AD13" s="64"/>
      <c r="AE13" s="30">
        <v>9</v>
      </c>
      <c r="AF13" s="141">
        <v>22</v>
      </c>
      <c r="AG13"/>
      <c r="AH13"/>
    </row>
    <row r="14" spans="1:34" s="118" customFormat="1" x14ac:dyDescent="0.25">
      <c r="A14" s="149">
        <v>8</v>
      </c>
      <c r="B14" s="60" t="str">
        <f t="shared" si="0"/>
        <v/>
      </c>
      <c r="C14" s="207"/>
      <c r="D14" s="207"/>
      <c r="E14" s="207"/>
      <c r="F14" s="207"/>
      <c r="G14" s="207"/>
      <c r="H14" s="207"/>
      <c r="I14" s="207"/>
      <c r="J14" s="207"/>
      <c r="K14" s="169"/>
      <c r="L14" s="131"/>
      <c r="M14" s="130"/>
      <c r="N14" s="130"/>
      <c r="O14" s="130"/>
      <c r="P14" s="130"/>
      <c r="Q14" s="175"/>
      <c r="R14" s="134"/>
      <c r="S14" s="134"/>
      <c r="T14" s="134"/>
      <c r="U14" s="134"/>
      <c r="V14" s="134"/>
      <c r="W14" s="178"/>
      <c r="X14" s="139"/>
      <c r="Y14" s="139"/>
      <c r="Z14" s="139"/>
      <c r="AA14" s="139"/>
      <c r="AB14" s="139"/>
      <c r="AC14" s="181"/>
      <c r="AD14" s="64"/>
      <c r="AE14" s="30"/>
      <c r="AF14" s="141"/>
      <c r="AG14"/>
      <c r="AH14"/>
    </row>
    <row r="15" spans="1:34" s="118" customFormat="1" x14ac:dyDescent="0.25">
      <c r="A15" s="149">
        <v>9</v>
      </c>
      <c r="B15" s="60">
        <f t="shared" si="0"/>
        <v>1</v>
      </c>
      <c r="C15" s="207" t="s">
        <v>88</v>
      </c>
      <c r="D15" s="22">
        <v>48</v>
      </c>
      <c r="E15" s="1" t="s">
        <v>193</v>
      </c>
      <c r="F15" s="207" t="s">
        <v>215</v>
      </c>
      <c r="G15" s="19" t="s">
        <v>142</v>
      </c>
      <c r="H15" s="207">
        <v>80</v>
      </c>
      <c r="I15" s="207" t="s">
        <v>180</v>
      </c>
      <c r="J15" s="207" t="s">
        <v>72</v>
      </c>
      <c r="K15" s="169">
        <v>3</v>
      </c>
      <c r="L15" s="131">
        <v>8</v>
      </c>
      <c r="M15" s="130">
        <v>2</v>
      </c>
      <c r="N15" s="130"/>
      <c r="O15" s="130"/>
      <c r="P15" s="130"/>
      <c r="Q15" s="175">
        <v>2</v>
      </c>
      <c r="R15" s="134">
        <v>7</v>
      </c>
      <c r="S15" s="134"/>
      <c r="T15" s="134"/>
      <c r="U15" s="134">
        <v>1</v>
      </c>
      <c r="V15" s="134">
        <v>2</v>
      </c>
      <c r="W15" s="178">
        <v>13</v>
      </c>
      <c r="X15" s="139">
        <v>5</v>
      </c>
      <c r="Y15" s="139">
        <v>3</v>
      </c>
      <c r="Z15" s="139"/>
      <c r="AA15" s="139">
        <v>2</v>
      </c>
      <c r="AB15" s="139"/>
      <c r="AC15" s="181">
        <v>9</v>
      </c>
      <c r="AD15" s="64"/>
      <c r="AE15" s="30">
        <v>13</v>
      </c>
      <c r="AF15" s="141">
        <v>11</v>
      </c>
      <c r="AG15"/>
      <c r="AH15"/>
    </row>
    <row r="16" spans="1:34" s="118" customFormat="1" x14ac:dyDescent="0.25">
      <c r="A16" s="149">
        <v>10</v>
      </c>
      <c r="B16" s="60">
        <f>IF(C16="","",IF(B15="",1,B15+1))</f>
        <v>2</v>
      </c>
      <c r="C16" s="207" t="s">
        <v>88</v>
      </c>
      <c r="D16" s="22">
        <v>7</v>
      </c>
      <c r="E16" s="1" t="s">
        <v>314</v>
      </c>
      <c r="F16" s="207" t="s">
        <v>223</v>
      </c>
      <c r="G16" s="19" t="s">
        <v>61</v>
      </c>
      <c r="H16" s="207">
        <v>125</v>
      </c>
      <c r="I16" s="207" t="s">
        <v>315</v>
      </c>
      <c r="J16" s="207" t="s">
        <v>72</v>
      </c>
      <c r="K16" s="169">
        <v>3</v>
      </c>
      <c r="L16" s="131">
        <v>7</v>
      </c>
      <c r="M16" s="130">
        <v>1</v>
      </c>
      <c r="N16" s="130"/>
      <c r="O16" s="130"/>
      <c r="P16" s="130">
        <v>2</v>
      </c>
      <c r="Q16" s="175">
        <v>11</v>
      </c>
      <c r="R16" s="134">
        <v>5</v>
      </c>
      <c r="S16" s="134">
        <v>0</v>
      </c>
      <c r="T16" s="134">
        <v>3</v>
      </c>
      <c r="U16" s="134">
        <v>2</v>
      </c>
      <c r="V16" s="134"/>
      <c r="W16" s="178">
        <v>12</v>
      </c>
      <c r="X16" s="139">
        <v>8</v>
      </c>
      <c r="Y16" s="139">
        <v>1</v>
      </c>
      <c r="Z16" s="139"/>
      <c r="AA16" s="139">
        <v>1</v>
      </c>
      <c r="AB16" s="139"/>
      <c r="AC16" s="181">
        <v>4</v>
      </c>
      <c r="AD16" s="64"/>
      <c r="AE16" s="30">
        <v>15</v>
      </c>
      <c r="AF16" s="141">
        <v>15</v>
      </c>
      <c r="AG16"/>
      <c r="AH16"/>
    </row>
    <row r="17" spans="1:34" s="118" customFormat="1" x14ac:dyDescent="0.25">
      <c r="A17" s="149">
        <v>11</v>
      </c>
      <c r="B17" s="60" t="str">
        <f t="shared" si="0"/>
        <v/>
      </c>
      <c r="C17" s="207"/>
      <c r="D17" s="207"/>
      <c r="E17" s="207"/>
      <c r="F17" s="207"/>
      <c r="G17" s="207"/>
      <c r="H17" s="207"/>
      <c r="I17" s="207"/>
      <c r="J17" s="207"/>
      <c r="K17" s="169"/>
      <c r="L17" s="131"/>
      <c r="M17" s="130"/>
      <c r="N17" s="130"/>
      <c r="O17" s="130"/>
      <c r="P17" s="130"/>
      <c r="Q17" s="175"/>
      <c r="R17" s="134"/>
      <c r="S17" s="134"/>
      <c r="T17" s="134"/>
      <c r="U17" s="134"/>
      <c r="V17" s="134"/>
      <c r="W17" s="178"/>
      <c r="X17" s="139"/>
      <c r="Y17" s="139"/>
      <c r="Z17" s="139"/>
      <c r="AA17" s="139"/>
      <c r="AB17" s="139"/>
      <c r="AC17" s="181"/>
      <c r="AD17" s="64"/>
      <c r="AE17" s="30"/>
      <c r="AF17" s="141"/>
      <c r="AG17"/>
      <c r="AH17"/>
    </row>
    <row r="18" spans="1:34" s="118" customFormat="1" x14ac:dyDescent="0.25">
      <c r="A18" s="149">
        <v>12</v>
      </c>
      <c r="B18" s="60">
        <f t="shared" si="0"/>
        <v>1</v>
      </c>
      <c r="C18" s="207" t="s">
        <v>89</v>
      </c>
      <c r="D18" s="22">
        <v>64</v>
      </c>
      <c r="E18" s="1" t="s">
        <v>196</v>
      </c>
      <c r="F18" s="207" t="s">
        <v>220</v>
      </c>
      <c r="G18" s="19" t="s">
        <v>142</v>
      </c>
      <c r="H18" s="207">
        <v>80</v>
      </c>
      <c r="I18" s="207" t="s">
        <v>221</v>
      </c>
      <c r="J18" s="207" t="s">
        <v>72</v>
      </c>
      <c r="K18" s="169">
        <v>3</v>
      </c>
      <c r="L18" s="131">
        <v>4</v>
      </c>
      <c r="M18" s="130">
        <v>1</v>
      </c>
      <c r="N18" s="130">
        <v>1</v>
      </c>
      <c r="O18" s="130">
        <v>1</v>
      </c>
      <c r="P18" s="130">
        <v>3</v>
      </c>
      <c r="Q18" s="175">
        <v>21</v>
      </c>
      <c r="R18" s="134">
        <v>6</v>
      </c>
      <c r="S18" s="134"/>
      <c r="T18" s="134">
        <v>1</v>
      </c>
      <c r="U18" s="134"/>
      <c r="V18" s="134">
        <v>3</v>
      </c>
      <c r="W18" s="178">
        <v>17</v>
      </c>
      <c r="X18" s="139">
        <v>5</v>
      </c>
      <c r="Y18" s="139"/>
      <c r="Z18" s="139">
        <v>2</v>
      </c>
      <c r="AA18" s="139">
        <v>2</v>
      </c>
      <c r="AB18" s="139">
        <v>1</v>
      </c>
      <c r="AC18" s="181">
        <v>15</v>
      </c>
      <c r="AD18" s="64"/>
      <c r="AE18" s="30">
        <v>15</v>
      </c>
      <c r="AF18" s="141">
        <v>53</v>
      </c>
      <c r="AG18"/>
      <c r="AH18"/>
    </row>
    <row r="19" spans="1:34" s="118" customFormat="1" ht="15.75" thickBot="1" x14ac:dyDescent="0.3">
      <c r="A19" s="149">
        <v>13</v>
      </c>
      <c r="B19" s="60" t="str">
        <f t="shared" si="0"/>
        <v/>
      </c>
      <c r="C19" s="207"/>
      <c r="D19" s="207"/>
      <c r="E19" s="207"/>
      <c r="F19" s="207"/>
      <c r="G19" s="207"/>
      <c r="H19" s="207"/>
      <c r="I19" s="207"/>
      <c r="J19" s="207"/>
      <c r="K19" s="170"/>
      <c r="L19" s="132"/>
      <c r="M19" s="133"/>
      <c r="N19" s="133"/>
      <c r="O19" s="133"/>
      <c r="P19" s="133"/>
      <c r="Q19" s="176"/>
      <c r="R19" s="135"/>
      <c r="S19" s="135"/>
      <c r="T19" s="135"/>
      <c r="U19" s="135"/>
      <c r="V19" s="135"/>
      <c r="W19" s="179"/>
      <c r="X19" s="140"/>
      <c r="Y19" s="140"/>
      <c r="Z19" s="140"/>
      <c r="AA19" s="140"/>
      <c r="AB19" s="140"/>
      <c r="AC19" s="182"/>
      <c r="AD19" s="65"/>
      <c r="AE19" s="31"/>
      <c r="AF19" s="142"/>
      <c r="AG19"/>
      <c r="AH19"/>
    </row>
    <row r="20" spans="1:34" x14ac:dyDescent="0.25">
      <c r="A20" s="143">
        <v>14</v>
      </c>
      <c r="B20" s="60" t="str">
        <f t="shared" si="0"/>
        <v/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x14ac:dyDescent="0.25">
      <c r="A21" s="143">
        <v>15</v>
      </c>
      <c r="B21" s="60" t="str">
        <f t="shared" si="0"/>
        <v/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x14ac:dyDescent="0.25">
      <c r="A22" s="143">
        <v>16</v>
      </c>
      <c r="B22" s="60" t="str">
        <f t="shared" si="0"/>
        <v/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x14ac:dyDescent="0.25">
      <c r="A23" s="143">
        <v>17</v>
      </c>
      <c r="B23" s="60" t="str">
        <f>IF(C23="","",IF(B22="",1,B22+1))</f>
        <v/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x14ac:dyDescent="0.25">
      <c r="A24" s="143">
        <v>18</v>
      </c>
      <c r="B24" s="60" t="str">
        <f t="shared" si="0"/>
        <v/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x14ac:dyDescent="0.25">
      <c r="A25" s="143">
        <v>19</v>
      </c>
      <c r="B25" s="60" t="str">
        <f t="shared" si="0"/>
        <v/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25">
      <c r="A26" s="143">
        <v>20</v>
      </c>
      <c r="B26" s="60" t="str">
        <f t="shared" si="0"/>
        <v/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x14ac:dyDescent="0.25">
      <c r="A27" s="143">
        <v>21</v>
      </c>
      <c r="B27" s="60" t="str">
        <f t="shared" si="0"/>
        <v/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5.75" thickBot="1" x14ac:dyDescent="0.3">
      <c r="A28" s="143">
        <v>22</v>
      </c>
      <c r="B28" s="60" t="str">
        <f t="shared" si="0"/>
        <v/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x14ac:dyDescent="0.25">
      <c r="A29" s="143">
        <v>23</v>
      </c>
      <c r="B29" s="60" t="str">
        <f t="shared" si="0"/>
        <v/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x14ac:dyDescent="0.25">
      <c r="A30" s="143">
        <v>24</v>
      </c>
      <c r="B30" s="60" t="str">
        <f t="shared" si="0"/>
        <v/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x14ac:dyDescent="0.25">
      <c r="A31" s="143">
        <v>25</v>
      </c>
      <c r="B31" s="60" t="str">
        <f t="shared" si="0"/>
        <v/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x14ac:dyDescent="0.25">
      <c r="A32" s="143">
        <v>26</v>
      </c>
      <c r="B32" s="60" t="str">
        <f>IF(C32="","",IF(B31="",1,B31+1))</f>
        <v/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x14ac:dyDescent="0.25">
      <c r="A33" s="143">
        <v>27</v>
      </c>
      <c r="B33" s="60" t="str">
        <f t="shared" si="0"/>
        <v/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x14ac:dyDescent="0.25">
      <c r="A34" s="143">
        <v>28</v>
      </c>
      <c r="B34" s="60" t="str">
        <f t="shared" si="0"/>
        <v/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x14ac:dyDescent="0.25">
      <c r="A35" s="143">
        <v>29</v>
      </c>
      <c r="B35" s="60" t="str">
        <f t="shared" si="0"/>
        <v/>
      </c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x14ac:dyDescent="0.25">
      <c r="A36" s="143">
        <v>30</v>
      </c>
      <c r="B36" s="60" t="str">
        <f t="shared" si="0"/>
        <v/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x14ac:dyDescent="0.25">
      <c r="A37" s="143">
        <v>31</v>
      </c>
      <c r="B37" s="60" t="str">
        <f t="shared" si="0"/>
        <v/>
      </c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x14ac:dyDescent="0.25">
      <c r="A38" s="143">
        <v>32</v>
      </c>
      <c r="B38" s="60" t="str">
        <f t="shared" si="0"/>
        <v/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x14ac:dyDescent="0.25">
      <c r="A39" s="143">
        <v>33</v>
      </c>
      <c r="B39" s="60" t="str">
        <f t="shared" si="0"/>
        <v/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x14ac:dyDescent="0.25">
      <c r="A40" s="143">
        <v>34</v>
      </c>
      <c r="B40" s="60" t="str">
        <f t="shared" si="0"/>
        <v/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x14ac:dyDescent="0.25">
      <c r="A41" s="143">
        <v>35</v>
      </c>
      <c r="B41" s="60" t="str">
        <f t="shared" si="0"/>
        <v/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x14ac:dyDescent="0.25">
      <c r="A42" s="143">
        <v>36</v>
      </c>
      <c r="B42" s="60" t="str">
        <f t="shared" si="0"/>
        <v/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x14ac:dyDescent="0.25">
      <c r="A43" s="143">
        <v>37</v>
      </c>
      <c r="B43" s="60" t="str">
        <f t="shared" si="0"/>
        <v/>
      </c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x14ac:dyDescent="0.25">
      <c r="A44" s="143">
        <v>38</v>
      </c>
      <c r="B44" s="60" t="str">
        <f t="shared" si="0"/>
        <v/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x14ac:dyDescent="0.25">
      <c r="A45" s="143">
        <v>39</v>
      </c>
      <c r="B45" s="60" t="str">
        <f t="shared" si="0"/>
        <v/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x14ac:dyDescent="0.25">
      <c r="A46" s="143">
        <v>40</v>
      </c>
      <c r="B46" s="60" t="str">
        <f t="shared" si="0"/>
        <v/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x14ac:dyDescent="0.25">
      <c r="A47" s="143">
        <v>41</v>
      </c>
      <c r="B47" s="60" t="str">
        <f t="shared" si="0"/>
        <v/>
      </c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x14ac:dyDescent="0.25">
      <c r="A48" s="143">
        <v>42</v>
      </c>
      <c r="B48" s="60" t="str">
        <f t="shared" si="0"/>
        <v/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x14ac:dyDescent="0.25">
      <c r="A49" s="143">
        <v>43</v>
      </c>
      <c r="B49" s="60" t="str">
        <f t="shared" si="0"/>
        <v/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x14ac:dyDescent="0.25">
      <c r="A50" s="143">
        <v>44</v>
      </c>
      <c r="B50" s="60" t="str">
        <f t="shared" si="0"/>
        <v/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x14ac:dyDescent="0.25">
      <c r="A51" s="143">
        <v>45</v>
      </c>
      <c r="B51" s="60" t="str">
        <f t="shared" si="0"/>
        <v/>
      </c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x14ac:dyDescent="0.25">
      <c r="A52" s="143">
        <v>46</v>
      </c>
      <c r="B52" s="60" t="str">
        <f t="shared" si="0"/>
        <v/>
      </c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x14ac:dyDescent="0.25">
      <c r="A53" s="143">
        <v>47</v>
      </c>
      <c r="B53" s="60" t="str">
        <f t="shared" si="0"/>
        <v/>
      </c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x14ac:dyDescent="0.25">
      <c r="A54" s="143">
        <v>48</v>
      </c>
      <c r="B54" s="60" t="str">
        <f t="shared" si="0"/>
        <v/>
      </c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x14ac:dyDescent="0.25">
      <c r="A55" s="143">
        <v>49</v>
      </c>
      <c r="B55" s="60" t="str">
        <f t="shared" si="0"/>
        <v/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x14ac:dyDescent="0.25">
      <c r="A56" s="143">
        <v>50</v>
      </c>
      <c r="B56" s="60" t="str">
        <f t="shared" si="0"/>
        <v/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x14ac:dyDescent="0.25">
      <c r="A57" s="143">
        <v>51</v>
      </c>
      <c r="B57" s="60" t="str">
        <f t="shared" si="0"/>
        <v/>
      </c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x14ac:dyDescent="0.25">
      <c r="A58" s="143">
        <v>52</v>
      </c>
      <c r="B58" s="60" t="str">
        <f t="shared" si="0"/>
        <v/>
      </c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x14ac:dyDescent="0.25">
      <c r="A59" s="143">
        <v>53</v>
      </c>
      <c r="B59" s="60" t="str">
        <f t="shared" si="0"/>
        <v/>
      </c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x14ac:dyDescent="0.25">
      <c r="A60" s="143">
        <v>54</v>
      </c>
      <c r="B60" s="60" t="str">
        <f t="shared" si="0"/>
        <v/>
      </c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143">
        <v>55</v>
      </c>
      <c r="B61" s="60" t="str">
        <f t="shared" si="0"/>
        <v/>
      </c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x14ac:dyDescent="0.25">
      <c r="A62" s="143">
        <v>56</v>
      </c>
      <c r="B62" s="60" t="str">
        <f t="shared" si="0"/>
        <v/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x14ac:dyDescent="0.25">
      <c r="A63" s="143">
        <v>57</v>
      </c>
      <c r="B63" s="60" t="str">
        <f t="shared" si="0"/>
        <v/>
      </c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x14ac:dyDescent="0.25">
      <c r="A64" s="143">
        <v>58</v>
      </c>
      <c r="B64" s="60" t="str">
        <f t="shared" si="0"/>
        <v/>
      </c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x14ac:dyDescent="0.25">
      <c r="A65" s="143">
        <v>59</v>
      </c>
      <c r="B65" s="60" t="str">
        <f t="shared" si="0"/>
        <v/>
      </c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x14ac:dyDescent="0.25">
      <c r="A66" s="143">
        <v>60</v>
      </c>
      <c r="B66" s="60" t="str">
        <f t="shared" si="0"/>
        <v/>
      </c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x14ac:dyDescent="0.25">
      <c r="A67" s="143">
        <v>61</v>
      </c>
      <c r="B67" s="60" t="str">
        <f t="shared" si="0"/>
        <v/>
      </c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x14ac:dyDescent="0.25">
      <c r="A68" s="143">
        <v>62</v>
      </c>
      <c r="B68" s="60" t="str">
        <f t="shared" si="0"/>
        <v/>
      </c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x14ac:dyDescent="0.25">
      <c r="A69" s="143">
        <v>63</v>
      </c>
      <c r="B69" s="60" t="str">
        <f t="shared" si="0"/>
        <v/>
      </c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x14ac:dyDescent="0.25">
      <c r="A70" s="143">
        <v>64</v>
      </c>
      <c r="B70" s="60" t="str">
        <f t="shared" si="0"/>
        <v/>
      </c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x14ac:dyDescent="0.25">
      <c r="A71" s="143">
        <v>65</v>
      </c>
      <c r="B71" s="60" t="str">
        <f t="shared" si="0"/>
        <v/>
      </c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5">
      <c r="A72" s="143">
        <v>66</v>
      </c>
      <c r="B72" s="60" t="str">
        <f t="shared" ref="B72:B135" si="1">IF(C72="","",IF(B71="",1,B71+1))</f>
        <v/>
      </c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x14ac:dyDescent="0.25">
      <c r="A73" s="143">
        <v>67</v>
      </c>
      <c r="B73" s="60" t="str">
        <f t="shared" si="1"/>
        <v/>
      </c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x14ac:dyDescent="0.25">
      <c r="A74" s="143">
        <v>68</v>
      </c>
      <c r="B74" s="60" t="str">
        <f t="shared" si="1"/>
        <v/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x14ac:dyDescent="0.25">
      <c r="A75" s="143">
        <v>69</v>
      </c>
      <c r="B75" s="60" t="str">
        <f t="shared" si="1"/>
        <v/>
      </c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x14ac:dyDescent="0.25">
      <c r="A76" s="143">
        <v>70</v>
      </c>
      <c r="B76" s="60" t="str">
        <f t="shared" si="1"/>
        <v/>
      </c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x14ac:dyDescent="0.25">
      <c r="A77" s="143">
        <v>71</v>
      </c>
      <c r="B77" s="60" t="str">
        <f t="shared" si="1"/>
        <v/>
      </c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x14ac:dyDescent="0.25">
      <c r="A78" s="143">
        <v>72</v>
      </c>
      <c r="B78" s="60" t="str">
        <f t="shared" si="1"/>
        <v/>
      </c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x14ac:dyDescent="0.25">
      <c r="A79" s="143">
        <v>73</v>
      </c>
      <c r="B79" s="60" t="str">
        <f t="shared" si="1"/>
        <v/>
      </c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x14ac:dyDescent="0.25">
      <c r="A80" s="143">
        <v>74</v>
      </c>
      <c r="B80" s="60" t="str">
        <f t="shared" si="1"/>
        <v/>
      </c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x14ac:dyDescent="0.25">
      <c r="A81" s="143">
        <v>75</v>
      </c>
      <c r="B81" s="60" t="str">
        <f t="shared" si="1"/>
        <v/>
      </c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x14ac:dyDescent="0.25">
      <c r="A82" s="143">
        <v>76</v>
      </c>
      <c r="B82" s="60" t="str">
        <f t="shared" si="1"/>
        <v/>
      </c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x14ac:dyDescent="0.25">
      <c r="A83" s="143">
        <v>77</v>
      </c>
      <c r="B83" s="60" t="str">
        <f t="shared" si="1"/>
        <v/>
      </c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x14ac:dyDescent="0.25">
      <c r="A84" s="143">
        <v>78</v>
      </c>
      <c r="B84" s="60" t="str">
        <f t="shared" si="1"/>
        <v/>
      </c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x14ac:dyDescent="0.25">
      <c r="A85" s="143">
        <v>79</v>
      </c>
      <c r="B85" s="60" t="str">
        <f t="shared" si="1"/>
        <v/>
      </c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x14ac:dyDescent="0.25">
      <c r="A86" s="143">
        <v>80</v>
      </c>
      <c r="B86" s="60" t="str">
        <f t="shared" si="1"/>
        <v/>
      </c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s="143">
        <v>81</v>
      </c>
      <c r="B87" s="60" t="str">
        <f t="shared" si="1"/>
        <v/>
      </c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x14ac:dyDescent="0.25">
      <c r="A88" s="143">
        <v>82</v>
      </c>
      <c r="B88" s="60" t="str">
        <f t="shared" si="1"/>
        <v/>
      </c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s="143">
        <v>83</v>
      </c>
      <c r="B89" s="60" t="str">
        <f t="shared" si="1"/>
        <v/>
      </c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x14ac:dyDescent="0.25">
      <c r="A90" s="143">
        <v>84</v>
      </c>
      <c r="B90" s="60" t="str">
        <f t="shared" si="1"/>
        <v/>
      </c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x14ac:dyDescent="0.25">
      <c r="A91" s="143">
        <v>85</v>
      </c>
      <c r="B91" s="60" t="str">
        <f t="shared" si="1"/>
        <v/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143">
        <v>86</v>
      </c>
      <c r="B92" s="60" t="str">
        <f t="shared" si="1"/>
        <v/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5.75" thickBot="1" x14ac:dyDescent="0.3">
      <c r="A93" s="143">
        <v>87</v>
      </c>
      <c r="B93" s="60" t="str">
        <f t="shared" si="1"/>
        <v/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x14ac:dyDescent="0.25">
      <c r="A94" s="143">
        <v>88</v>
      </c>
      <c r="B94" s="60" t="str">
        <f t="shared" si="1"/>
        <v/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143">
        <v>89</v>
      </c>
      <c r="B95" s="60" t="str">
        <f t="shared" si="1"/>
        <v/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x14ac:dyDescent="0.25">
      <c r="A96" s="143">
        <v>90</v>
      </c>
      <c r="B96" s="60" t="str">
        <f t="shared" si="1"/>
        <v/>
      </c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143">
        <v>91</v>
      </c>
      <c r="B97" s="60" t="str">
        <f t="shared" si="1"/>
        <v/>
      </c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143">
        <v>92</v>
      </c>
      <c r="B98" s="60" t="str">
        <f t="shared" si="1"/>
        <v/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143">
        <v>93</v>
      </c>
      <c r="B99" s="60" t="str">
        <f t="shared" si="1"/>
        <v/>
      </c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x14ac:dyDescent="0.25">
      <c r="A100" s="143">
        <v>94</v>
      </c>
      <c r="B100" s="60" t="str">
        <f t="shared" si="1"/>
        <v/>
      </c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143">
        <v>95</v>
      </c>
      <c r="B101" s="60" t="str">
        <f t="shared" si="1"/>
        <v/>
      </c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x14ac:dyDescent="0.25">
      <c r="A102" s="143">
        <v>96</v>
      </c>
      <c r="B102" s="60" t="str">
        <f t="shared" si="1"/>
        <v/>
      </c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x14ac:dyDescent="0.25">
      <c r="A103" s="143">
        <v>97</v>
      </c>
      <c r="B103" s="60" t="str">
        <f t="shared" si="1"/>
        <v/>
      </c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x14ac:dyDescent="0.25">
      <c r="A104" s="143">
        <v>98</v>
      </c>
      <c r="B104" s="60" t="str">
        <f t="shared" si="1"/>
        <v/>
      </c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x14ac:dyDescent="0.25">
      <c r="A105" s="143">
        <v>99</v>
      </c>
      <c r="B105" s="60" t="str">
        <f t="shared" si="1"/>
        <v/>
      </c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x14ac:dyDescent="0.25">
      <c r="A106" s="143">
        <v>100</v>
      </c>
      <c r="B106" s="60" t="str">
        <f t="shared" si="1"/>
        <v/>
      </c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x14ac:dyDescent="0.25">
      <c r="A107" s="143">
        <v>101</v>
      </c>
      <c r="B107" s="60" t="str">
        <f t="shared" si="1"/>
        <v/>
      </c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x14ac:dyDescent="0.25">
      <c r="A108" s="143">
        <v>102</v>
      </c>
      <c r="B108" s="60" t="str">
        <f t="shared" si="1"/>
        <v/>
      </c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x14ac:dyDescent="0.25">
      <c r="A109" s="143">
        <v>103</v>
      </c>
      <c r="B109" s="60" t="str">
        <f t="shared" si="1"/>
        <v/>
      </c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x14ac:dyDescent="0.25">
      <c r="A110" s="143">
        <v>104</v>
      </c>
      <c r="B110" s="60" t="str">
        <f t="shared" si="1"/>
        <v/>
      </c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x14ac:dyDescent="0.25">
      <c r="A111" s="143">
        <v>105</v>
      </c>
      <c r="B111" s="60" t="str">
        <f t="shared" si="1"/>
        <v/>
      </c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x14ac:dyDescent="0.25">
      <c r="A112" s="143">
        <v>106</v>
      </c>
      <c r="B112" s="60" t="str">
        <f t="shared" si="1"/>
        <v/>
      </c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x14ac:dyDescent="0.25">
      <c r="A113" s="143">
        <v>107</v>
      </c>
      <c r="B113" s="60" t="str">
        <f t="shared" si="1"/>
        <v/>
      </c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x14ac:dyDescent="0.25">
      <c r="A114" s="143">
        <v>108</v>
      </c>
      <c r="B114" s="60" t="str">
        <f t="shared" si="1"/>
        <v/>
      </c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x14ac:dyDescent="0.25">
      <c r="A115" s="143">
        <v>109</v>
      </c>
      <c r="B115" s="60" t="str">
        <f t="shared" si="1"/>
        <v/>
      </c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x14ac:dyDescent="0.25">
      <c r="A116" s="143">
        <v>110</v>
      </c>
      <c r="B116" s="60" t="str">
        <f t="shared" si="1"/>
        <v/>
      </c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x14ac:dyDescent="0.25">
      <c r="A117" s="143">
        <v>111</v>
      </c>
      <c r="B117" s="60" t="str">
        <f t="shared" si="1"/>
        <v/>
      </c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x14ac:dyDescent="0.25">
      <c r="A118" s="143">
        <v>112</v>
      </c>
      <c r="B118" s="60" t="str">
        <f t="shared" si="1"/>
        <v/>
      </c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x14ac:dyDescent="0.25">
      <c r="A119" s="143">
        <v>113</v>
      </c>
      <c r="B119" s="60" t="str">
        <f t="shared" si="1"/>
        <v/>
      </c>
      <c r="E119" s="144"/>
      <c r="F119" s="144"/>
      <c r="G119" s="144"/>
      <c r="H119" s="144"/>
      <c r="I119" s="144"/>
      <c r="J119" s="144"/>
      <c r="K119" s="144"/>
      <c r="N119" s="144"/>
      <c r="P119" s="144"/>
      <c r="R119" s="144"/>
      <c r="S119" s="144"/>
      <c r="X119" s="144"/>
      <c r="AD119" s="144"/>
    </row>
    <row r="120" spans="1:34" x14ac:dyDescent="0.25">
      <c r="A120" s="143">
        <v>114</v>
      </c>
      <c r="B120" s="60" t="str">
        <f t="shared" si="1"/>
        <v/>
      </c>
      <c r="E120" s="144"/>
      <c r="F120" s="144"/>
      <c r="G120" s="144"/>
      <c r="H120" s="144"/>
      <c r="I120" s="144"/>
      <c r="J120" s="144"/>
      <c r="K120" s="144"/>
      <c r="N120" s="144"/>
      <c r="P120" s="144"/>
      <c r="R120" s="144"/>
      <c r="S120" s="144"/>
      <c r="X120" s="144"/>
      <c r="AD120" s="144"/>
    </row>
    <row r="121" spans="1:34" x14ac:dyDescent="0.25">
      <c r="A121" s="143">
        <v>115</v>
      </c>
      <c r="B121" s="60" t="str">
        <f t="shared" si="1"/>
        <v/>
      </c>
      <c r="E121" s="144"/>
      <c r="F121" s="144"/>
      <c r="G121" s="144"/>
      <c r="H121" s="144"/>
      <c r="I121" s="144"/>
      <c r="J121" s="144"/>
      <c r="K121" s="144"/>
      <c r="N121" s="144"/>
      <c r="P121" s="144"/>
      <c r="R121" s="144"/>
      <c r="S121" s="144"/>
      <c r="X121" s="144"/>
      <c r="AD121" s="144"/>
    </row>
    <row r="122" spans="1:34" x14ac:dyDescent="0.25">
      <c r="A122" s="143">
        <v>116</v>
      </c>
      <c r="B122" s="60" t="str">
        <f t="shared" si="1"/>
        <v/>
      </c>
      <c r="E122" s="144"/>
      <c r="F122" s="144"/>
      <c r="G122" s="144"/>
      <c r="H122" s="144"/>
      <c r="I122" s="144"/>
      <c r="J122" s="144"/>
      <c r="K122" s="144"/>
      <c r="N122" s="144"/>
      <c r="P122" s="144"/>
      <c r="R122" s="144"/>
      <c r="S122" s="144"/>
      <c r="X122" s="144"/>
      <c r="AD122" s="144"/>
    </row>
    <row r="123" spans="1:34" x14ac:dyDescent="0.25">
      <c r="A123" s="143">
        <v>117</v>
      </c>
      <c r="B123" s="60" t="str">
        <f t="shared" si="1"/>
        <v/>
      </c>
      <c r="E123" s="144"/>
      <c r="F123" s="144"/>
      <c r="G123" s="144"/>
      <c r="H123" s="144"/>
      <c r="I123" s="144"/>
      <c r="J123" s="144"/>
      <c r="K123" s="144"/>
      <c r="N123" s="144"/>
      <c r="P123" s="144"/>
      <c r="R123" s="144"/>
      <c r="S123" s="144"/>
      <c r="X123" s="144"/>
      <c r="AD123" s="144"/>
    </row>
    <row r="124" spans="1:34" x14ac:dyDescent="0.25">
      <c r="A124" s="143">
        <v>118</v>
      </c>
      <c r="B124" s="60" t="str">
        <f t="shared" si="1"/>
        <v/>
      </c>
      <c r="E124" s="144"/>
      <c r="F124" s="144"/>
      <c r="G124" s="144"/>
      <c r="H124" s="144"/>
      <c r="I124" s="144"/>
      <c r="J124" s="144"/>
      <c r="K124" s="144"/>
      <c r="N124" s="144"/>
      <c r="P124" s="144"/>
      <c r="R124" s="144"/>
      <c r="S124" s="144"/>
      <c r="X124" s="144"/>
      <c r="AD124" s="144"/>
    </row>
    <row r="125" spans="1:34" x14ac:dyDescent="0.25">
      <c r="A125" s="143">
        <v>119</v>
      </c>
      <c r="B125" s="60" t="str">
        <f t="shared" si="1"/>
        <v/>
      </c>
      <c r="E125" s="144"/>
      <c r="F125" s="144"/>
      <c r="G125" s="144"/>
      <c r="H125" s="144"/>
      <c r="I125" s="144"/>
      <c r="J125" s="144"/>
      <c r="K125" s="144"/>
      <c r="N125" s="144"/>
      <c r="P125" s="144"/>
      <c r="R125" s="144"/>
      <c r="S125" s="144"/>
      <c r="X125" s="144"/>
      <c r="AD125" s="144"/>
    </row>
    <row r="126" spans="1:34" x14ac:dyDescent="0.25">
      <c r="A126" s="143">
        <v>120</v>
      </c>
      <c r="B126" s="60" t="str">
        <f t="shared" si="1"/>
        <v/>
      </c>
      <c r="E126" s="144"/>
      <c r="F126" s="144"/>
      <c r="G126" s="144"/>
      <c r="H126" s="144"/>
      <c r="I126" s="144"/>
      <c r="J126" s="144"/>
      <c r="K126" s="144"/>
      <c r="N126" s="144"/>
      <c r="P126" s="144"/>
      <c r="R126" s="144"/>
      <c r="S126" s="144"/>
      <c r="X126" s="144"/>
      <c r="AD126" s="144"/>
    </row>
    <row r="127" spans="1:34" x14ac:dyDescent="0.25">
      <c r="A127" s="143">
        <v>121</v>
      </c>
      <c r="B127" s="60" t="str">
        <f t="shared" si="1"/>
        <v/>
      </c>
      <c r="E127" s="144"/>
      <c r="F127" s="144"/>
      <c r="G127" s="144"/>
      <c r="H127" s="144"/>
      <c r="I127" s="144"/>
      <c r="J127" s="144"/>
      <c r="K127" s="144"/>
      <c r="N127" s="144"/>
      <c r="P127" s="144"/>
      <c r="R127" s="144"/>
      <c r="S127" s="144"/>
      <c r="X127" s="144"/>
      <c r="AD127" s="144"/>
    </row>
    <row r="128" spans="1:34" x14ac:dyDescent="0.25">
      <c r="A128" s="143">
        <v>122</v>
      </c>
      <c r="B128" s="60" t="str">
        <f t="shared" si="1"/>
        <v/>
      </c>
      <c r="E128" s="144"/>
      <c r="F128" s="144"/>
      <c r="G128" s="144"/>
      <c r="H128" s="144"/>
      <c r="I128" s="144"/>
      <c r="J128" s="144"/>
      <c r="K128" s="144"/>
      <c r="N128" s="144"/>
      <c r="P128" s="144"/>
      <c r="R128" s="144"/>
      <c r="S128" s="144"/>
      <c r="X128" s="144"/>
      <c r="AD128" s="144"/>
    </row>
    <row r="129" spans="1:2" s="144" customFormat="1" x14ac:dyDescent="0.25">
      <c r="A129" s="143">
        <v>123</v>
      </c>
      <c r="B129" s="60" t="str">
        <f t="shared" si="1"/>
        <v/>
      </c>
    </row>
    <row r="130" spans="1:2" s="144" customFormat="1" x14ac:dyDescent="0.25">
      <c r="A130" s="143">
        <v>124</v>
      </c>
      <c r="B130" s="60" t="str">
        <f t="shared" si="1"/>
        <v/>
      </c>
    </row>
    <row r="131" spans="1:2" s="144" customFormat="1" x14ac:dyDescent="0.25">
      <c r="A131" s="143">
        <v>125</v>
      </c>
      <c r="B131" s="60" t="str">
        <f t="shared" si="1"/>
        <v/>
      </c>
    </row>
    <row r="132" spans="1:2" s="144" customFormat="1" x14ac:dyDescent="0.25">
      <c r="A132" s="143">
        <v>126</v>
      </c>
      <c r="B132" s="60" t="str">
        <f t="shared" si="1"/>
        <v/>
      </c>
    </row>
    <row r="133" spans="1:2" s="144" customFormat="1" x14ac:dyDescent="0.25">
      <c r="A133" s="143">
        <v>127</v>
      </c>
      <c r="B133" s="60" t="str">
        <f t="shared" si="1"/>
        <v/>
      </c>
    </row>
    <row r="134" spans="1:2" s="144" customFormat="1" x14ac:dyDescent="0.25">
      <c r="A134" s="143">
        <v>128</v>
      </c>
      <c r="B134" s="60" t="str">
        <f t="shared" si="1"/>
        <v/>
      </c>
    </row>
    <row r="135" spans="1:2" s="144" customFormat="1" x14ac:dyDescent="0.25">
      <c r="A135" s="143">
        <v>129</v>
      </c>
      <c r="B135" s="60" t="str">
        <f t="shared" si="1"/>
        <v/>
      </c>
    </row>
    <row r="136" spans="1:2" s="144" customFormat="1" x14ac:dyDescent="0.25">
      <c r="A136" s="143">
        <v>130</v>
      </c>
      <c r="B136" s="60" t="str">
        <f t="shared" ref="B136:B199" si="2">IF(C136="","",IF(B135="",1,B135+1))</f>
        <v/>
      </c>
    </row>
    <row r="137" spans="1:2" s="144" customFormat="1" x14ac:dyDescent="0.25">
      <c r="A137" s="143">
        <v>131</v>
      </c>
      <c r="B137" s="60" t="str">
        <f t="shared" si="2"/>
        <v/>
      </c>
    </row>
    <row r="138" spans="1:2" s="144" customFormat="1" x14ac:dyDescent="0.25">
      <c r="A138" s="143">
        <v>132</v>
      </c>
      <c r="B138" s="60" t="str">
        <f t="shared" si="2"/>
        <v/>
      </c>
    </row>
    <row r="139" spans="1:2" s="144" customFormat="1" x14ac:dyDescent="0.25">
      <c r="A139" s="143">
        <v>133</v>
      </c>
      <c r="B139" s="60" t="str">
        <f t="shared" si="2"/>
        <v/>
      </c>
    </row>
    <row r="140" spans="1:2" s="144" customFormat="1" x14ac:dyDescent="0.25">
      <c r="A140" s="143">
        <v>134</v>
      </c>
      <c r="B140" s="60" t="str">
        <f t="shared" si="2"/>
        <v/>
      </c>
    </row>
    <row r="141" spans="1:2" s="144" customFormat="1" x14ac:dyDescent="0.25">
      <c r="A141" s="143">
        <v>135</v>
      </c>
      <c r="B141" s="60" t="str">
        <f t="shared" si="2"/>
        <v/>
      </c>
    </row>
    <row r="142" spans="1:2" s="144" customFormat="1" x14ac:dyDescent="0.25">
      <c r="A142" s="143">
        <v>136</v>
      </c>
      <c r="B142" s="60" t="str">
        <f t="shared" si="2"/>
        <v/>
      </c>
    </row>
    <row r="143" spans="1:2" s="144" customFormat="1" x14ac:dyDescent="0.25">
      <c r="A143" s="143">
        <v>137</v>
      </c>
      <c r="B143" s="60" t="str">
        <f t="shared" si="2"/>
        <v/>
      </c>
    </row>
    <row r="144" spans="1:2" s="144" customFormat="1" x14ac:dyDescent="0.25">
      <c r="A144" s="143">
        <v>138</v>
      </c>
      <c r="B144" s="60" t="str">
        <f t="shared" si="2"/>
        <v/>
      </c>
    </row>
    <row r="145" spans="1:2" s="144" customFormat="1" x14ac:dyDescent="0.25">
      <c r="A145" s="143">
        <v>139</v>
      </c>
      <c r="B145" s="60" t="str">
        <f t="shared" si="2"/>
        <v/>
      </c>
    </row>
    <row r="146" spans="1:2" s="144" customFormat="1" x14ac:dyDescent="0.25">
      <c r="A146" s="143">
        <v>140</v>
      </c>
      <c r="B146" s="60" t="str">
        <f t="shared" si="2"/>
        <v/>
      </c>
    </row>
    <row r="147" spans="1:2" s="144" customFormat="1" x14ac:dyDescent="0.25">
      <c r="A147" s="143">
        <v>141</v>
      </c>
      <c r="B147" s="60" t="str">
        <f t="shared" si="2"/>
        <v/>
      </c>
    </row>
    <row r="148" spans="1:2" s="144" customFormat="1" x14ac:dyDescent="0.25">
      <c r="A148" s="143">
        <v>142</v>
      </c>
      <c r="B148" s="60" t="str">
        <f t="shared" si="2"/>
        <v/>
      </c>
    </row>
    <row r="149" spans="1:2" s="144" customFormat="1" x14ac:dyDescent="0.25">
      <c r="A149" s="143">
        <v>143</v>
      </c>
      <c r="B149" s="60" t="str">
        <f t="shared" si="2"/>
        <v/>
      </c>
    </row>
    <row r="150" spans="1:2" s="144" customFormat="1" x14ac:dyDescent="0.25">
      <c r="A150" s="143">
        <v>144</v>
      </c>
      <c r="B150" s="60" t="str">
        <f t="shared" si="2"/>
        <v/>
      </c>
    </row>
    <row r="151" spans="1:2" s="144" customFormat="1" x14ac:dyDescent="0.25">
      <c r="A151" s="143">
        <v>145</v>
      </c>
      <c r="B151" s="60" t="str">
        <f t="shared" si="2"/>
        <v/>
      </c>
    </row>
    <row r="152" spans="1:2" s="144" customFormat="1" x14ac:dyDescent="0.25">
      <c r="A152" s="143">
        <v>146</v>
      </c>
      <c r="B152" s="60" t="str">
        <f t="shared" si="2"/>
        <v/>
      </c>
    </row>
    <row r="153" spans="1:2" s="144" customFormat="1" x14ac:dyDescent="0.25">
      <c r="A153" s="143">
        <v>147</v>
      </c>
      <c r="B153" s="60" t="str">
        <f t="shared" si="2"/>
        <v/>
      </c>
    </row>
    <row r="154" spans="1:2" s="144" customFormat="1" x14ac:dyDescent="0.25">
      <c r="A154" s="143">
        <v>148</v>
      </c>
      <c r="B154" s="60" t="str">
        <f t="shared" si="2"/>
        <v/>
      </c>
    </row>
    <row r="155" spans="1:2" s="144" customFormat="1" x14ac:dyDescent="0.25">
      <c r="A155" s="143">
        <v>149</v>
      </c>
      <c r="B155" s="60" t="str">
        <f t="shared" si="2"/>
        <v/>
      </c>
    </row>
    <row r="156" spans="1:2" s="144" customFormat="1" x14ac:dyDescent="0.25">
      <c r="A156" s="143">
        <v>150</v>
      </c>
      <c r="B156" s="60" t="str">
        <f t="shared" si="2"/>
        <v/>
      </c>
    </row>
    <row r="157" spans="1:2" s="144" customFormat="1" x14ac:dyDescent="0.25">
      <c r="A157" s="143">
        <v>151</v>
      </c>
      <c r="B157" s="60" t="str">
        <f t="shared" si="2"/>
        <v/>
      </c>
    </row>
    <row r="158" spans="1:2" s="144" customFormat="1" x14ac:dyDescent="0.25">
      <c r="A158" s="143">
        <v>152</v>
      </c>
      <c r="B158" s="60" t="str">
        <f t="shared" si="2"/>
        <v/>
      </c>
    </row>
    <row r="159" spans="1:2" s="144" customFormat="1" x14ac:dyDescent="0.25">
      <c r="A159" s="143">
        <v>153</v>
      </c>
      <c r="B159" s="60" t="str">
        <f t="shared" si="2"/>
        <v/>
      </c>
    </row>
    <row r="160" spans="1:2" s="144" customFormat="1" x14ac:dyDescent="0.25">
      <c r="A160" s="143">
        <v>154</v>
      </c>
      <c r="B160" s="60" t="str">
        <f t="shared" si="2"/>
        <v/>
      </c>
    </row>
    <row r="161" spans="1:2" s="144" customFormat="1" x14ac:dyDescent="0.25">
      <c r="A161" s="143">
        <v>155</v>
      </c>
      <c r="B161" s="60" t="str">
        <f t="shared" si="2"/>
        <v/>
      </c>
    </row>
    <row r="162" spans="1:2" s="144" customFormat="1" x14ac:dyDescent="0.25">
      <c r="A162" s="143">
        <v>156</v>
      </c>
      <c r="B162" s="60" t="str">
        <f t="shared" si="2"/>
        <v/>
      </c>
    </row>
    <row r="163" spans="1:2" s="144" customFormat="1" x14ac:dyDescent="0.25">
      <c r="A163" s="143">
        <v>157</v>
      </c>
      <c r="B163" s="60" t="str">
        <f t="shared" si="2"/>
        <v/>
      </c>
    </row>
    <row r="164" spans="1:2" s="144" customFormat="1" x14ac:dyDescent="0.25">
      <c r="A164" s="143">
        <v>158</v>
      </c>
      <c r="B164" s="60" t="str">
        <f t="shared" si="2"/>
        <v/>
      </c>
    </row>
    <row r="165" spans="1:2" s="144" customFormat="1" x14ac:dyDescent="0.25">
      <c r="A165" s="143">
        <v>159</v>
      </c>
      <c r="B165" s="60" t="str">
        <f t="shared" si="2"/>
        <v/>
      </c>
    </row>
    <row r="166" spans="1:2" s="144" customFormat="1" x14ac:dyDescent="0.25">
      <c r="A166" s="143">
        <v>160</v>
      </c>
      <c r="B166" s="60" t="str">
        <f t="shared" si="2"/>
        <v/>
      </c>
    </row>
    <row r="167" spans="1:2" s="144" customFormat="1" x14ac:dyDescent="0.25">
      <c r="A167" s="143">
        <v>161</v>
      </c>
      <c r="B167" s="60" t="str">
        <f t="shared" si="2"/>
        <v/>
      </c>
    </row>
    <row r="168" spans="1:2" s="144" customFormat="1" x14ac:dyDescent="0.25">
      <c r="A168" s="143">
        <v>162</v>
      </c>
      <c r="B168" s="60" t="str">
        <f t="shared" si="2"/>
        <v/>
      </c>
    </row>
    <row r="169" spans="1:2" s="144" customFormat="1" x14ac:dyDescent="0.25">
      <c r="A169" s="143">
        <v>163</v>
      </c>
      <c r="B169" s="60" t="str">
        <f t="shared" si="2"/>
        <v/>
      </c>
    </row>
    <row r="170" spans="1:2" s="144" customFormat="1" x14ac:dyDescent="0.25">
      <c r="A170" s="143">
        <v>164</v>
      </c>
      <c r="B170" s="60" t="str">
        <f t="shared" si="2"/>
        <v/>
      </c>
    </row>
    <row r="171" spans="1:2" s="144" customFormat="1" x14ac:dyDescent="0.25">
      <c r="A171" s="143">
        <v>165</v>
      </c>
      <c r="B171" s="60" t="str">
        <f t="shared" si="2"/>
        <v/>
      </c>
    </row>
    <row r="172" spans="1:2" s="144" customFormat="1" x14ac:dyDescent="0.25">
      <c r="A172" s="143">
        <v>166</v>
      </c>
      <c r="B172" s="60" t="str">
        <f t="shared" si="2"/>
        <v/>
      </c>
    </row>
    <row r="173" spans="1:2" s="144" customFormat="1" x14ac:dyDescent="0.25">
      <c r="A173" s="143">
        <v>167</v>
      </c>
      <c r="B173" s="60" t="str">
        <f t="shared" si="2"/>
        <v/>
      </c>
    </row>
    <row r="174" spans="1:2" s="144" customFormat="1" x14ac:dyDescent="0.25">
      <c r="A174" s="143">
        <v>168</v>
      </c>
      <c r="B174" s="60" t="str">
        <f t="shared" si="2"/>
        <v/>
      </c>
    </row>
    <row r="175" spans="1:2" s="144" customFormat="1" x14ac:dyDescent="0.25">
      <c r="A175" s="143">
        <v>169</v>
      </c>
      <c r="B175" s="60" t="str">
        <f t="shared" si="2"/>
        <v/>
      </c>
    </row>
    <row r="176" spans="1:2" s="144" customFormat="1" x14ac:dyDescent="0.25">
      <c r="A176" s="143">
        <v>170</v>
      </c>
      <c r="B176" s="60" t="str">
        <f t="shared" si="2"/>
        <v/>
      </c>
    </row>
    <row r="177" spans="1:2" s="144" customFormat="1" x14ac:dyDescent="0.25">
      <c r="A177" s="143">
        <v>171</v>
      </c>
      <c r="B177" s="60" t="str">
        <f t="shared" si="2"/>
        <v/>
      </c>
    </row>
    <row r="178" spans="1:2" s="144" customFormat="1" x14ac:dyDescent="0.25">
      <c r="A178" s="143">
        <v>172</v>
      </c>
      <c r="B178" s="60" t="str">
        <f t="shared" si="2"/>
        <v/>
      </c>
    </row>
    <row r="179" spans="1:2" s="144" customFormat="1" x14ac:dyDescent="0.25">
      <c r="A179" s="143">
        <v>173</v>
      </c>
      <c r="B179" s="60" t="str">
        <f t="shared" si="2"/>
        <v/>
      </c>
    </row>
    <row r="180" spans="1:2" s="144" customFormat="1" x14ac:dyDescent="0.25">
      <c r="A180" s="143">
        <v>174</v>
      </c>
      <c r="B180" s="60" t="str">
        <f t="shared" si="2"/>
        <v/>
      </c>
    </row>
    <row r="181" spans="1:2" s="144" customFormat="1" x14ac:dyDescent="0.25">
      <c r="A181" s="143">
        <v>175</v>
      </c>
      <c r="B181" s="60" t="str">
        <f t="shared" si="2"/>
        <v/>
      </c>
    </row>
    <row r="182" spans="1:2" s="144" customFormat="1" x14ac:dyDescent="0.25">
      <c r="A182" s="143">
        <v>176</v>
      </c>
      <c r="B182" s="60" t="str">
        <f t="shared" si="2"/>
        <v/>
      </c>
    </row>
    <row r="183" spans="1:2" s="144" customFormat="1" x14ac:dyDescent="0.25">
      <c r="A183" s="143">
        <v>177</v>
      </c>
      <c r="B183" s="60" t="str">
        <f t="shared" si="2"/>
        <v/>
      </c>
    </row>
    <row r="184" spans="1:2" s="144" customFormat="1" x14ac:dyDescent="0.25">
      <c r="A184" s="143">
        <v>178</v>
      </c>
      <c r="B184" s="60" t="str">
        <f t="shared" si="2"/>
        <v/>
      </c>
    </row>
    <row r="185" spans="1:2" s="144" customFormat="1" x14ac:dyDescent="0.25">
      <c r="A185" s="143">
        <v>179</v>
      </c>
      <c r="B185" s="60" t="str">
        <f t="shared" si="2"/>
        <v/>
      </c>
    </row>
    <row r="186" spans="1:2" s="144" customFormat="1" x14ac:dyDescent="0.25">
      <c r="A186" s="143">
        <v>180</v>
      </c>
      <c r="B186" s="60" t="str">
        <f t="shared" si="2"/>
        <v/>
      </c>
    </row>
    <row r="187" spans="1:2" s="144" customFormat="1" x14ac:dyDescent="0.25">
      <c r="A187" s="143">
        <v>181</v>
      </c>
      <c r="B187" s="60" t="str">
        <f t="shared" si="2"/>
        <v/>
      </c>
    </row>
    <row r="188" spans="1:2" s="144" customFormat="1" x14ac:dyDescent="0.25">
      <c r="A188" s="143">
        <v>182</v>
      </c>
      <c r="B188" s="60" t="str">
        <f t="shared" si="2"/>
        <v/>
      </c>
    </row>
    <row r="189" spans="1:2" s="144" customFormat="1" x14ac:dyDescent="0.25">
      <c r="A189" s="143">
        <v>183</v>
      </c>
      <c r="B189" s="60" t="str">
        <f t="shared" si="2"/>
        <v/>
      </c>
    </row>
    <row r="190" spans="1:2" s="144" customFormat="1" x14ac:dyDescent="0.25">
      <c r="A190" s="143">
        <v>184</v>
      </c>
      <c r="B190" s="60" t="str">
        <f t="shared" si="2"/>
        <v/>
      </c>
    </row>
    <row r="191" spans="1:2" s="144" customFormat="1" x14ac:dyDescent="0.25">
      <c r="A191" s="143">
        <v>185</v>
      </c>
      <c r="B191" s="60" t="str">
        <f t="shared" si="2"/>
        <v/>
      </c>
    </row>
    <row r="192" spans="1:2" s="144" customFormat="1" x14ac:dyDescent="0.25">
      <c r="A192" s="143">
        <v>186</v>
      </c>
      <c r="B192" s="60" t="str">
        <f t="shared" si="2"/>
        <v/>
      </c>
    </row>
    <row r="193" spans="1:2" s="144" customFormat="1" x14ac:dyDescent="0.25">
      <c r="A193" s="143">
        <v>187</v>
      </c>
      <c r="B193" s="60" t="str">
        <f t="shared" si="2"/>
        <v/>
      </c>
    </row>
    <row r="194" spans="1:2" s="144" customFormat="1" x14ac:dyDescent="0.25">
      <c r="A194" s="143">
        <v>188</v>
      </c>
      <c r="B194" s="60" t="str">
        <f t="shared" si="2"/>
        <v/>
      </c>
    </row>
    <row r="195" spans="1:2" s="144" customFormat="1" x14ac:dyDescent="0.25">
      <c r="A195" s="143">
        <v>189</v>
      </c>
      <c r="B195" s="60" t="str">
        <f t="shared" si="2"/>
        <v/>
      </c>
    </row>
    <row r="196" spans="1:2" s="144" customFormat="1" x14ac:dyDescent="0.25">
      <c r="A196" s="143">
        <v>190</v>
      </c>
      <c r="B196" s="60" t="str">
        <f t="shared" si="2"/>
        <v/>
      </c>
    </row>
    <row r="197" spans="1:2" s="144" customFormat="1" x14ac:dyDescent="0.25">
      <c r="A197" s="143">
        <v>191</v>
      </c>
      <c r="B197" s="60" t="str">
        <f t="shared" si="2"/>
        <v/>
      </c>
    </row>
    <row r="198" spans="1:2" s="144" customFormat="1" x14ac:dyDescent="0.25">
      <c r="A198" s="143">
        <v>192</v>
      </c>
      <c r="B198" s="60" t="str">
        <f t="shared" si="2"/>
        <v/>
      </c>
    </row>
    <row r="199" spans="1:2" s="144" customFormat="1" x14ac:dyDescent="0.25">
      <c r="A199" s="143">
        <v>193</v>
      </c>
      <c r="B199" s="60" t="str">
        <f t="shared" si="2"/>
        <v/>
      </c>
    </row>
    <row r="200" spans="1:2" s="144" customFormat="1" x14ac:dyDescent="0.25">
      <c r="A200" s="143">
        <v>194</v>
      </c>
      <c r="B200" s="60" t="str">
        <f>IF(C200="","",IF(B199="",1,B199+1))</f>
        <v/>
      </c>
    </row>
    <row r="201" spans="1:2" s="144" customFormat="1" x14ac:dyDescent="0.25">
      <c r="A201" s="143">
        <v>195</v>
      </c>
      <c r="B201" s="60"/>
    </row>
    <row r="202" spans="1:2" s="144" customFormat="1" x14ac:dyDescent="0.25">
      <c r="A202" s="143">
        <v>196</v>
      </c>
      <c r="B202" s="60"/>
    </row>
  </sheetData>
  <sheetProtection sort="0" pivotTables="0"/>
  <mergeCells count="4">
    <mergeCell ref="M4:R4"/>
    <mergeCell ref="S4:X4"/>
    <mergeCell ref="Y4:AD4"/>
    <mergeCell ref="AE4:AG4"/>
  </mergeCells>
  <conditionalFormatting sqref="D7:F7">
    <cfRule type="expression" dxfId="22" priority="9">
      <formula>"(b6=1)"</formula>
    </cfRule>
  </conditionalFormatting>
  <conditionalFormatting sqref="C5:C1048576 C1:C3">
    <cfRule type="cellIs" dxfId="21" priority="4" operator="equal">
      <formula>"S4+"</formula>
    </cfRule>
    <cfRule type="cellIs" dxfId="20" priority="5" operator="equal">
      <formula>"S3+"</formula>
    </cfRule>
    <cfRule type="cellIs" dxfId="19" priority="6" operator="equal">
      <formula>"S2"</formula>
    </cfRule>
    <cfRule type="cellIs" dxfId="18" priority="7" operator="equal">
      <formula>"S3"</formula>
    </cfRule>
    <cfRule type="cellIs" dxfId="17" priority="8" operator="equal">
      <formula>"S1"</formula>
    </cfRule>
  </conditionalFormatting>
  <conditionalFormatting sqref="I6:J134">
    <cfRule type="notContainsBlanks" dxfId="16" priority="1">
      <formula>LEN(TRIM(I6))&gt;0</formula>
    </cfRule>
  </conditionalFormatting>
  <conditionalFormatting sqref="B5:G198">
    <cfRule type="notContainsBlanks" dxfId="15" priority="3">
      <formula>LEN(TRIM(B5))&gt;0</formula>
    </cfRule>
  </conditionalFormatting>
  <conditionalFormatting sqref="H6:H203">
    <cfRule type="notContainsBlanks" dxfId="14" priority="2">
      <formula>LEN(TRIM(H6))&gt;0</formula>
    </cfRule>
  </conditionalFormatting>
  <pageMargins left="0.15748031496062992" right="0.19685039370078741" top="0.12" bottom="0.23" header="0.27" footer="0.12"/>
  <pageSetup paperSize="9" scale="61" fitToHeight="0" orientation="landscape" horizontalDpi="4294967293" verticalDpi="4294967293" r:id="rId2"/>
  <headerFooter>
    <oddFooter>&amp;L&amp;P / &amp;N&amp;C&amp;D&amp;R&amp;F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H202"/>
  <sheetViews>
    <sheetView zoomScale="80" zoomScaleNormal="80" workbookViewId="0">
      <pane xSplit="6" ySplit="6" topLeftCell="K7" activePane="bottomRight" state="frozen"/>
      <selection pane="topRight" activeCell="G1" sqref="G1"/>
      <selection pane="bottomLeft" activeCell="A7" sqref="A7"/>
      <selection pane="bottomRight" activeCell="T14" sqref="T14"/>
    </sheetView>
  </sheetViews>
  <sheetFormatPr baseColWidth="10" defaultRowHeight="15" x14ac:dyDescent="0.25"/>
  <cols>
    <col min="1" max="1" width="1" style="143" customWidth="1"/>
    <col min="2" max="2" width="8.140625" style="60" customWidth="1"/>
    <col min="3" max="3" width="7.42578125" style="144" customWidth="1"/>
    <col min="4" max="4" width="9" style="144" customWidth="1"/>
    <col min="5" max="5" width="14.85546875" style="201" customWidth="1"/>
    <col min="6" max="6" width="14.7109375" style="183" customWidth="1"/>
    <col min="7" max="7" width="11.140625" style="145" customWidth="1"/>
    <col min="8" max="8" width="10.42578125" style="189" bestFit="1" customWidth="1"/>
    <col min="9" max="9" width="8.85546875" style="163" customWidth="1"/>
    <col min="10" max="10" width="19.140625" style="187" customWidth="1"/>
    <col min="11" max="11" width="1.5703125" style="143" customWidth="1"/>
    <col min="12" max="12" width="5.85546875" style="144" customWidth="1"/>
    <col min="13" max="13" width="5.28515625" style="144" customWidth="1"/>
    <col min="14" max="14" width="5.28515625" style="21" customWidth="1"/>
    <col min="15" max="15" width="5.28515625" style="144" customWidth="1"/>
    <col min="16" max="16" width="5.28515625" style="21" customWidth="1"/>
    <col min="17" max="17" width="5.28515625" style="144" customWidth="1"/>
    <col min="18" max="18" width="7.85546875" style="21" customWidth="1"/>
    <col min="19" max="19" width="5.28515625" style="21" customWidth="1"/>
    <col min="20" max="22" width="5.28515625" style="144" customWidth="1"/>
    <col min="23" max="23" width="5.7109375" style="144" customWidth="1"/>
    <col min="24" max="24" width="7.85546875" style="21" customWidth="1"/>
    <col min="25" max="29" width="5.28515625" style="144" customWidth="1"/>
    <col min="30" max="30" width="7.85546875" style="21" customWidth="1"/>
    <col min="31" max="31" width="6.5703125" style="144" customWidth="1"/>
    <col min="32" max="32" width="8.42578125" style="144" customWidth="1"/>
    <col min="33" max="16384" width="11.42578125" style="144"/>
  </cols>
  <sheetData>
    <row r="1" spans="1:34" ht="15.75" thickBot="1" x14ac:dyDescent="0.3">
      <c r="C1" s="95"/>
      <c r="D1" s="95"/>
      <c r="Q1" s="118"/>
      <c r="R1" s="60"/>
      <c r="S1" s="60"/>
      <c r="T1" s="118"/>
      <c r="U1" s="118"/>
      <c r="V1" s="118"/>
    </row>
    <row r="2" spans="1:34" ht="19.5" thickBot="1" x14ac:dyDescent="0.35">
      <c r="B2" s="60">
        <f>COUNTA(D7:D200)</f>
        <v>1</v>
      </c>
      <c r="C2" s="150" t="str">
        <f>+BDD!C2</f>
        <v>21ème Trial de Ligue 2017 - Rochepaule</v>
      </c>
      <c r="D2" s="151"/>
      <c r="E2" s="202"/>
      <c r="F2" s="166"/>
      <c r="K2" s="149"/>
      <c r="L2" s="118"/>
      <c r="N2" s="60"/>
      <c r="O2" s="118"/>
      <c r="P2" s="60"/>
      <c r="Q2" s="118"/>
      <c r="R2" s="60"/>
      <c r="S2" s="60"/>
      <c r="T2" s="118"/>
      <c r="U2" s="118"/>
      <c r="V2" s="118"/>
      <c r="AF2" s="60" t="s">
        <v>67</v>
      </c>
    </row>
    <row r="3" spans="1:34" ht="15.75" thickBot="1" x14ac:dyDescent="0.3">
      <c r="C3" s="18" t="s">
        <v>284</v>
      </c>
      <c r="D3" s="207" t="s">
        <v>434</v>
      </c>
      <c r="F3" s="184"/>
      <c r="Q3" s="118"/>
      <c r="R3" s="60"/>
      <c r="S3" s="60"/>
      <c r="T3" s="118"/>
      <c r="U3" s="118"/>
      <c r="V3" s="118"/>
    </row>
    <row r="4" spans="1:34" s="147" customFormat="1" ht="15.75" thickBot="1" x14ac:dyDescent="0.3">
      <c r="A4" s="146"/>
      <c r="B4" s="60"/>
      <c r="D4" s="144"/>
      <c r="E4" s="201"/>
      <c r="F4" s="183"/>
      <c r="G4" s="145"/>
      <c r="H4" s="173"/>
      <c r="I4" s="145"/>
      <c r="J4" s="188"/>
      <c r="K4" s="200"/>
      <c r="L4" s="164"/>
      <c r="M4" s="272" t="s">
        <v>93</v>
      </c>
      <c r="N4" s="273"/>
      <c r="O4" s="273"/>
      <c r="P4" s="273"/>
      <c r="Q4" s="273"/>
      <c r="R4" s="274"/>
      <c r="S4" s="275" t="s">
        <v>94</v>
      </c>
      <c r="T4" s="276"/>
      <c r="U4" s="276"/>
      <c r="V4" s="276"/>
      <c r="W4" s="276"/>
      <c r="X4" s="277"/>
      <c r="Y4" s="278" t="s">
        <v>127</v>
      </c>
      <c r="Z4" s="279"/>
      <c r="AA4" s="279"/>
      <c r="AB4" s="279"/>
      <c r="AC4" s="279"/>
      <c r="AD4" s="280"/>
      <c r="AE4" s="281" t="s">
        <v>131</v>
      </c>
      <c r="AF4" s="282"/>
      <c r="AG4" s="283"/>
    </row>
    <row r="5" spans="1:34" ht="15.75" thickBot="1" x14ac:dyDescent="0.3">
      <c r="C5" s="207"/>
      <c r="D5" s="207"/>
      <c r="E5" s="207"/>
      <c r="F5" s="207"/>
      <c r="G5" s="207"/>
      <c r="H5" s="207"/>
      <c r="I5" s="207"/>
      <c r="J5" s="207"/>
      <c r="K5" s="207"/>
      <c r="L5" s="20" t="s">
        <v>107</v>
      </c>
      <c r="N5" s="144"/>
      <c r="P5" s="144"/>
      <c r="R5" s="144"/>
      <c r="S5" s="144"/>
      <c r="X5" s="144"/>
      <c r="AD5" s="144"/>
      <c r="AE5" s="118"/>
      <c r="AF5" s="118"/>
      <c r="AG5" s="197"/>
      <c r="AH5"/>
    </row>
    <row r="6" spans="1:34" ht="42" customHeight="1" thickBot="1" x14ac:dyDescent="0.3">
      <c r="B6" s="148" t="s">
        <v>36</v>
      </c>
      <c r="C6" s="80" t="s">
        <v>4</v>
      </c>
      <c r="D6" s="235" t="s">
        <v>33</v>
      </c>
      <c r="E6" s="186" t="s">
        <v>1</v>
      </c>
      <c r="F6" s="185" t="s">
        <v>2</v>
      </c>
      <c r="G6" s="165" t="s">
        <v>3</v>
      </c>
      <c r="H6" s="190" t="s">
        <v>5</v>
      </c>
      <c r="I6" s="129" t="s">
        <v>7</v>
      </c>
      <c r="J6" s="236" t="s">
        <v>115</v>
      </c>
      <c r="K6" s="18" t="s">
        <v>25</v>
      </c>
      <c r="L6" s="171" t="s">
        <v>132</v>
      </c>
      <c r="M6" s="152" t="s">
        <v>83</v>
      </c>
      <c r="N6" s="153" t="s">
        <v>82</v>
      </c>
      <c r="O6" s="153" t="s">
        <v>71</v>
      </c>
      <c r="P6" s="153" t="s">
        <v>70</v>
      </c>
      <c r="Q6" s="153" t="s">
        <v>105</v>
      </c>
      <c r="R6" s="167" t="s">
        <v>106</v>
      </c>
      <c r="S6" s="153" t="s">
        <v>108</v>
      </c>
      <c r="T6" s="153" t="s">
        <v>109</v>
      </c>
      <c r="U6" s="153" t="s">
        <v>110</v>
      </c>
      <c r="V6" s="153" t="s">
        <v>111</v>
      </c>
      <c r="W6" s="153" t="s">
        <v>81</v>
      </c>
      <c r="X6" s="167" t="s">
        <v>112</v>
      </c>
      <c r="Y6" s="159" t="s">
        <v>121</v>
      </c>
      <c r="Z6" s="153" t="s">
        <v>122</v>
      </c>
      <c r="AA6" s="153" t="s">
        <v>123</v>
      </c>
      <c r="AB6" s="153" t="s">
        <v>124</v>
      </c>
      <c r="AC6" s="153" t="s">
        <v>125</v>
      </c>
      <c r="AD6" s="167" t="s">
        <v>126</v>
      </c>
      <c r="AE6" s="167" t="s">
        <v>92</v>
      </c>
      <c r="AF6" s="206" t="s">
        <v>245</v>
      </c>
      <c r="AG6" s="205" t="s">
        <v>64</v>
      </c>
      <c r="AH6"/>
    </row>
    <row r="7" spans="1:34" s="118" customFormat="1" x14ac:dyDescent="0.25">
      <c r="A7" s="149">
        <v>1</v>
      </c>
      <c r="B7" s="60">
        <v>1</v>
      </c>
      <c r="C7" s="207" t="s">
        <v>89</v>
      </c>
      <c r="D7" s="22">
        <v>39</v>
      </c>
      <c r="E7" s="1" t="s">
        <v>431</v>
      </c>
      <c r="F7" s="207" t="s">
        <v>432</v>
      </c>
      <c r="G7" s="207" t="s">
        <v>434</v>
      </c>
      <c r="H7" s="19" t="s">
        <v>159</v>
      </c>
      <c r="I7" s="207">
        <v>250</v>
      </c>
      <c r="J7" s="207" t="s">
        <v>433</v>
      </c>
      <c r="K7" s="207" t="s">
        <v>72</v>
      </c>
      <c r="L7" s="168">
        <v>3</v>
      </c>
      <c r="M7" s="154">
        <v>5</v>
      </c>
      <c r="N7" s="155">
        <v>1</v>
      </c>
      <c r="O7" s="155"/>
      <c r="P7" s="155">
        <v>1</v>
      </c>
      <c r="Q7" s="155">
        <v>3</v>
      </c>
      <c r="R7" s="174">
        <v>19</v>
      </c>
      <c r="S7" s="156">
        <v>3</v>
      </c>
      <c r="T7" s="156">
        <v>3</v>
      </c>
      <c r="U7" s="156"/>
      <c r="V7" s="156">
        <v>1</v>
      </c>
      <c r="W7" s="156">
        <v>3</v>
      </c>
      <c r="X7" s="177">
        <v>21</v>
      </c>
      <c r="Y7" s="157">
        <v>5</v>
      </c>
      <c r="Z7" s="157">
        <v>1</v>
      </c>
      <c r="AA7" s="157"/>
      <c r="AB7" s="157">
        <v>2</v>
      </c>
      <c r="AC7" s="157">
        <v>2</v>
      </c>
      <c r="AD7" s="180">
        <v>17</v>
      </c>
      <c r="AE7" s="63"/>
      <c r="AF7" s="29">
        <v>13</v>
      </c>
      <c r="AG7" s="158">
        <v>57</v>
      </c>
      <c r="AH7"/>
    </row>
    <row r="8" spans="1:34" s="118" customFormat="1" ht="15.75" thickBot="1" x14ac:dyDescent="0.3">
      <c r="A8" s="149">
        <v>2</v>
      </c>
      <c r="B8" s="60" t="str">
        <f t="shared" ref="B8:B71" si="0">IF(C8="","",IF(B7="",1,B7+1))</f>
        <v/>
      </c>
      <c r="C8" s="207"/>
      <c r="D8" s="207"/>
      <c r="E8" s="207"/>
      <c r="F8" s="207"/>
      <c r="G8" s="207"/>
      <c r="H8" s="207"/>
      <c r="I8" s="207"/>
      <c r="J8" s="207"/>
      <c r="K8" s="207"/>
      <c r="L8" s="170"/>
      <c r="M8" s="132"/>
      <c r="N8" s="133"/>
      <c r="O8" s="133"/>
      <c r="P8" s="133"/>
      <c r="Q8" s="133"/>
      <c r="R8" s="176"/>
      <c r="S8" s="135"/>
      <c r="T8" s="135"/>
      <c r="U8" s="135"/>
      <c r="V8" s="135"/>
      <c r="W8" s="135"/>
      <c r="X8" s="179"/>
      <c r="Y8" s="140"/>
      <c r="Z8" s="140"/>
      <c r="AA8" s="140"/>
      <c r="AB8" s="140"/>
      <c r="AC8" s="140"/>
      <c r="AD8" s="182"/>
      <c r="AE8" s="65"/>
      <c r="AF8" s="31"/>
      <c r="AG8" s="142"/>
      <c r="AH8"/>
    </row>
    <row r="9" spans="1:34" s="118" customFormat="1" x14ac:dyDescent="0.25">
      <c r="A9" s="149">
        <v>3</v>
      </c>
      <c r="B9" s="60" t="str">
        <f t="shared" si="0"/>
        <v/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18" customFormat="1" x14ac:dyDescent="0.25">
      <c r="A10" s="149">
        <v>4</v>
      </c>
      <c r="B10" s="60" t="str">
        <f t="shared" si="0"/>
        <v/>
      </c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18" customFormat="1" x14ac:dyDescent="0.25">
      <c r="A11" s="149">
        <v>5</v>
      </c>
      <c r="B11" s="60" t="str">
        <f t="shared" si="0"/>
        <v/>
      </c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18" customFormat="1" ht="15.75" thickBot="1" x14ac:dyDescent="0.3">
      <c r="A12" s="149">
        <v>6</v>
      </c>
      <c r="B12" s="60" t="str">
        <f t="shared" si="0"/>
        <v/>
      </c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18" customFormat="1" x14ac:dyDescent="0.25">
      <c r="A13" s="149">
        <v>7</v>
      </c>
      <c r="B13" s="60" t="str">
        <f t="shared" si="0"/>
        <v/>
      </c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18" customFormat="1" x14ac:dyDescent="0.25">
      <c r="A14" s="149">
        <v>8</v>
      </c>
      <c r="B14" s="60" t="str">
        <f t="shared" si="0"/>
        <v/>
      </c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18" customFormat="1" x14ac:dyDescent="0.25">
      <c r="A15" s="149">
        <v>9</v>
      </c>
      <c r="B15" s="60" t="str">
        <f t="shared" si="0"/>
        <v/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18" customFormat="1" x14ac:dyDescent="0.25">
      <c r="A16" s="149">
        <v>10</v>
      </c>
      <c r="B16" s="60" t="str">
        <f>IF(C16="","",IF(B15="",1,B15+1))</f>
        <v/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18" customFormat="1" x14ac:dyDescent="0.25">
      <c r="A17" s="149">
        <v>11</v>
      </c>
      <c r="B17" s="60" t="str">
        <f t="shared" si="0"/>
        <v/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18" customFormat="1" x14ac:dyDescent="0.25">
      <c r="A18" s="149">
        <v>12</v>
      </c>
      <c r="B18" s="60" t="str">
        <f t="shared" si="0"/>
        <v/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18" customFormat="1" x14ac:dyDescent="0.25">
      <c r="A19" s="149">
        <v>13</v>
      </c>
      <c r="B19" s="60" t="str">
        <f t="shared" si="0"/>
        <v/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x14ac:dyDescent="0.25">
      <c r="A20" s="143">
        <v>14</v>
      </c>
      <c r="B20" s="60" t="str">
        <f t="shared" si="0"/>
        <v/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x14ac:dyDescent="0.25">
      <c r="A21" s="143">
        <v>15</v>
      </c>
      <c r="B21" s="60" t="str">
        <f t="shared" si="0"/>
        <v/>
      </c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x14ac:dyDescent="0.25">
      <c r="A22" s="143">
        <v>16</v>
      </c>
      <c r="B22" s="60" t="str">
        <f t="shared" si="0"/>
        <v/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x14ac:dyDescent="0.25">
      <c r="A23" s="143">
        <v>17</v>
      </c>
      <c r="B23" s="60" t="str">
        <f>IF(C23="","",IF(B22="",1,B22+1))</f>
        <v/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x14ac:dyDescent="0.25">
      <c r="A24" s="143">
        <v>18</v>
      </c>
      <c r="B24" s="60" t="str">
        <f t="shared" si="0"/>
        <v/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x14ac:dyDescent="0.25">
      <c r="A25" s="143">
        <v>19</v>
      </c>
      <c r="B25" s="60" t="str">
        <f t="shared" si="0"/>
        <v/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x14ac:dyDescent="0.25">
      <c r="A26" s="143">
        <v>20</v>
      </c>
      <c r="B26" s="60" t="str">
        <f t="shared" si="0"/>
        <v/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x14ac:dyDescent="0.25">
      <c r="A27" s="143">
        <v>21</v>
      </c>
      <c r="B27" s="60" t="str">
        <f t="shared" si="0"/>
        <v/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x14ac:dyDescent="0.25">
      <c r="A28" s="143">
        <v>22</v>
      </c>
      <c r="B28" s="60" t="str">
        <f t="shared" si="0"/>
        <v/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x14ac:dyDescent="0.25">
      <c r="A29" s="143">
        <v>23</v>
      </c>
      <c r="B29" s="60" t="str">
        <f t="shared" si="0"/>
        <v/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x14ac:dyDescent="0.25">
      <c r="A30" s="143">
        <v>24</v>
      </c>
      <c r="B30" s="60" t="str">
        <f t="shared" si="0"/>
        <v/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x14ac:dyDescent="0.25">
      <c r="A31" s="143">
        <v>25</v>
      </c>
      <c r="B31" s="60" t="str">
        <f t="shared" si="0"/>
        <v/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x14ac:dyDescent="0.25">
      <c r="A32" s="143">
        <v>26</v>
      </c>
      <c r="B32" s="60" t="str">
        <f>IF(C32="","",IF(B31="",1,B31+1))</f>
        <v/>
      </c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x14ac:dyDescent="0.25">
      <c r="A33" s="143">
        <v>27</v>
      </c>
      <c r="B33" s="60" t="str">
        <f t="shared" si="0"/>
        <v/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x14ac:dyDescent="0.25">
      <c r="A34" s="143">
        <v>28</v>
      </c>
      <c r="B34" s="60" t="str">
        <f t="shared" si="0"/>
        <v/>
      </c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x14ac:dyDescent="0.25">
      <c r="A35" s="143">
        <v>29</v>
      </c>
      <c r="B35" s="60" t="str">
        <f t="shared" si="0"/>
        <v/>
      </c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x14ac:dyDescent="0.25">
      <c r="A36" s="143">
        <v>30</v>
      </c>
      <c r="B36" s="60" t="str">
        <f t="shared" si="0"/>
        <v/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x14ac:dyDescent="0.25">
      <c r="A37" s="143">
        <v>31</v>
      </c>
      <c r="B37" s="60" t="str">
        <f t="shared" si="0"/>
        <v/>
      </c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x14ac:dyDescent="0.25">
      <c r="A38" s="143">
        <v>32</v>
      </c>
      <c r="B38" s="60" t="str">
        <f t="shared" si="0"/>
        <v/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x14ac:dyDescent="0.25">
      <c r="A39" s="143">
        <v>33</v>
      </c>
      <c r="B39" s="60" t="str">
        <f t="shared" si="0"/>
        <v/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x14ac:dyDescent="0.25">
      <c r="A40" s="143">
        <v>34</v>
      </c>
      <c r="B40" s="60" t="str">
        <f t="shared" si="0"/>
        <v/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x14ac:dyDescent="0.25">
      <c r="A41" s="143">
        <v>35</v>
      </c>
      <c r="B41" s="60" t="str">
        <f t="shared" si="0"/>
        <v/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x14ac:dyDescent="0.25">
      <c r="A42" s="143">
        <v>36</v>
      </c>
      <c r="B42" s="60" t="str">
        <f t="shared" si="0"/>
        <v/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x14ac:dyDescent="0.25">
      <c r="A43" s="143">
        <v>37</v>
      </c>
      <c r="B43" s="60" t="str">
        <f t="shared" si="0"/>
        <v/>
      </c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x14ac:dyDescent="0.25">
      <c r="A44" s="143">
        <v>38</v>
      </c>
      <c r="B44" s="60" t="str">
        <f t="shared" si="0"/>
        <v/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x14ac:dyDescent="0.25">
      <c r="A45" s="143">
        <v>39</v>
      </c>
      <c r="B45" s="60" t="str">
        <f t="shared" si="0"/>
        <v/>
      </c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x14ac:dyDescent="0.25">
      <c r="A46" s="143">
        <v>40</v>
      </c>
      <c r="B46" s="60" t="str">
        <f t="shared" si="0"/>
        <v/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x14ac:dyDescent="0.25">
      <c r="A47" s="143">
        <v>41</v>
      </c>
      <c r="B47" s="60" t="str">
        <f t="shared" si="0"/>
        <v/>
      </c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x14ac:dyDescent="0.25">
      <c r="A48" s="143">
        <v>42</v>
      </c>
      <c r="B48" s="60" t="str">
        <f t="shared" si="0"/>
        <v/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x14ac:dyDescent="0.25">
      <c r="A49" s="143">
        <v>43</v>
      </c>
      <c r="B49" s="60" t="str">
        <f t="shared" si="0"/>
        <v/>
      </c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x14ac:dyDescent="0.25">
      <c r="A50" s="143">
        <v>44</v>
      </c>
      <c r="B50" s="60" t="str">
        <f t="shared" si="0"/>
        <v/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x14ac:dyDescent="0.25">
      <c r="A51" s="143">
        <v>45</v>
      </c>
      <c r="B51" s="60" t="str">
        <f t="shared" si="0"/>
        <v/>
      </c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x14ac:dyDescent="0.25">
      <c r="A52" s="143">
        <v>46</v>
      </c>
      <c r="B52" s="60" t="str">
        <f t="shared" si="0"/>
        <v/>
      </c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x14ac:dyDescent="0.25">
      <c r="A53" s="143">
        <v>47</v>
      </c>
      <c r="B53" s="60" t="str">
        <f t="shared" si="0"/>
        <v/>
      </c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x14ac:dyDescent="0.25">
      <c r="A54" s="143">
        <v>48</v>
      </c>
      <c r="B54" s="60" t="str">
        <f t="shared" si="0"/>
        <v/>
      </c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x14ac:dyDescent="0.25">
      <c r="A55" s="143">
        <v>49</v>
      </c>
      <c r="B55" s="60" t="str">
        <f t="shared" si="0"/>
        <v/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x14ac:dyDescent="0.25">
      <c r="A56" s="143">
        <v>50</v>
      </c>
      <c r="B56" s="60" t="str">
        <f t="shared" si="0"/>
        <v/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x14ac:dyDescent="0.25">
      <c r="A57" s="143">
        <v>51</v>
      </c>
      <c r="B57" s="60" t="str">
        <f t="shared" si="0"/>
        <v/>
      </c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x14ac:dyDescent="0.25">
      <c r="A58" s="143">
        <v>52</v>
      </c>
      <c r="B58" s="60" t="str">
        <f t="shared" si="0"/>
        <v/>
      </c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x14ac:dyDescent="0.25">
      <c r="A59" s="143">
        <v>53</v>
      </c>
      <c r="B59" s="60" t="str">
        <f t="shared" si="0"/>
        <v/>
      </c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x14ac:dyDescent="0.25">
      <c r="A60" s="143">
        <v>54</v>
      </c>
      <c r="B60" s="60" t="str">
        <f t="shared" si="0"/>
        <v/>
      </c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5">
      <c r="A61" s="143">
        <v>55</v>
      </c>
      <c r="B61" s="60" t="str">
        <f t="shared" si="0"/>
        <v/>
      </c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x14ac:dyDescent="0.25">
      <c r="A62" s="143">
        <v>56</v>
      </c>
      <c r="B62" s="60" t="str">
        <f t="shared" si="0"/>
        <v/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x14ac:dyDescent="0.25">
      <c r="A63" s="143">
        <v>57</v>
      </c>
      <c r="B63" s="60" t="str">
        <f t="shared" si="0"/>
        <v/>
      </c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x14ac:dyDescent="0.25">
      <c r="A64" s="143">
        <v>58</v>
      </c>
      <c r="B64" s="60" t="str">
        <f t="shared" si="0"/>
        <v/>
      </c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x14ac:dyDescent="0.25">
      <c r="A65" s="143">
        <v>59</v>
      </c>
      <c r="B65" s="60" t="str">
        <f t="shared" si="0"/>
        <v/>
      </c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x14ac:dyDescent="0.25">
      <c r="A66" s="143">
        <v>60</v>
      </c>
      <c r="B66" s="60" t="str">
        <f t="shared" si="0"/>
        <v/>
      </c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x14ac:dyDescent="0.25">
      <c r="A67" s="143">
        <v>61</v>
      </c>
      <c r="B67" s="60" t="str">
        <f t="shared" si="0"/>
        <v/>
      </c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x14ac:dyDescent="0.25">
      <c r="A68" s="143">
        <v>62</v>
      </c>
      <c r="B68" s="60" t="str">
        <f t="shared" si="0"/>
        <v/>
      </c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x14ac:dyDescent="0.25">
      <c r="A69" s="143">
        <v>63</v>
      </c>
      <c r="B69" s="60" t="str">
        <f t="shared" si="0"/>
        <v/>
      </c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x14ac:dyDescent="0.25">
      <c r="A70" s="143">
        <v>64</v>
      </c>
      <c r="B70" s="60" t="str">
        <f t="shared" si="0"/>
        <v/>
      </c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x14ac:dyDescent="0.25">
      <c r="A71" s="143">
        <v>65</v>
      </c>
      <c r="B71" s="60" t="str">
        <f t="shared" si="0"/>
        <v/>
      </c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x14ac:dyDescent="0.25">
      <c r="A72" s="143">
        <v>66</v>
      </c>
      <c r="B72" s="60" t="str">
        <f t="shared" ref="B72:B135" si="1">IF(C72="","",IF(B71="",1,B71+1))</f>
        <v/>
      </c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x14ac:dyDescent="0.25">
      <c r="A73" s="143">
        <v>67</v>
      </c>
      <c r="B73" s="60" t="str">
        <f t="shared" si="1"/>
        <v/>
      </c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x14ac:dyDescent="0.25">
      <c r="A74" s="143">
        <v>68</v>
      </c>
      <c r="B74" s="60" t="str">
        <f t="shared" si="1"/>
        <v/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x14ac:dyDescent="0.25">
      <c r="A75" s="143">
        <v>69</v>
      </c>
      <c r="B75" s="60" t="str">
        <f t="shared" si="1"/>
        <v/>
      </c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x14ac:dyDescent="0.25">
      <c r="A76" s="143">
        <v>70</v>
      </c>
      <c r="B76" s="60" t="str">
        <f t="shared" si="1"/>
        <v/>
      </c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x14ac:dyDescent="0.25">
      <c r="A77" s="143">
        <v>71</v>
      </c>
      <c r="B77" s="60" t="str">
        <f t="shared" si="1"/>
        <v/>
      </c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x14ac:dyDescent="0.25">
      <c r="A78" s="143">
        <v>72</v>
      </c>
      <c r="B78" s="60" t="str">
        <f t="shared" si="1"/>
        <v/>
      </c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x14ac:dyDescent="0.25">
      <c r="A79" s="143">
        <v>73</v>
      </c>
      <c r="B79" s="60" t="str">
        <f t="shared" si="1"/>
        <v/>
      </c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x14ac:dyDescent="0.25">
      <c r="A80" s="143">
        <v>74</v>
      </c>
      <c r="B80" s="60" t="str">
        <f t="shared" si="1"/>
        <v/>
      </c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x14ac:dyDescent="0.25">
      <c r="A81" s="143">
        <v>75</v>
      </c>
      <c r="B81" s="60" t="str">
        <f t="shared" si="1"/>
        <v/>
      </c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x14ac:dyDescent="0.25">
      <c r="A82" s="143">
        <v>76</v>
      </c>
      <c r="B82" s="60" t="str">
        <f t="shared" si="1"/>
        <v/>
      </c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x14ac:dyDescent="0.25">
      <c r="A83" s="143">
        <v>77</v>
      </c>
      <c r="B83" s="60" t="str">
        <f t="shared" si="1"/>
        <v/>
      </c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x14ac:dyDescent="0.25">
      <c r="A84" s="143">
        <v>78</v>
      </c>
      <c r="B84" s="60" t="str">
        <f t="shared" si="1"/>
        <v/>
      </c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x14ac:dyDescent="0.25">
      <c r="A85" s="143">
        <v>79</v>
      </c>
      <c r="B85" s="60" t="str">
        <f t="shared" si="1"/>
        <v/>
      </c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x14ac:dyDescent="0.25">
      <c r="A86" s="143">
        <v>80</v>
      </c>
      <c r="B86" s="60" t="str">
        <f t="shared" si="1"/>
        <v/>
      </c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x14ac:dyDescent="0.25">
      <c r="A87" s="143">
        <v>81</v>
      </c>
      <c r="B87" s="60" t="str">
        <f t="shared" si="1"/>
        <v/>
      </c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x14ac:dyDescent="0.25">
      <c r="A88" s="143">
        <v>82</v>
      </c>
      <c r="B88" s="60" t="str">
        <f t="shared" si="1"/>
        <v/>
      </c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x14ac:dyDescent="0.25">
      <c r="A89" s="143">
        <v>83</v>
      </c>
      <c r="B89" s="60" t="str">
        <f t="shared" si="1"/>
        <v/>
      </c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x14ac:dyDescent="0.25">
      <c r="A90" s="143">
        <v>84</v>
      </c>
      <c r="B90" s="60" t="str">
        <f t="shared" si="1"/>
        <v/>
      </c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x14ac:dyDescent="0.25">
      <c r="A91" s="143">
        <v>85</v>
      </c>
      <c r="B91" s="60" t="str">
        <f t="shared" si="1"/>
        <v/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x14ac:dyDescent="0.25">
      <c r="A92" s="143">
        <v>86</v>
      </c>
      <c r="B92" s="60" t="str">
        <f t="shared" si="1"/>
        <v/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x14ac:dyDescent="0.25">
      <c r="A93" s="143">
        <v>87</v>
      </c>
      <c r="B93" s="60" t="str">
        <f t="shared" si="1"/>
        <v/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x14ac:dyDescent="0.25">
      <c r="A94" s="143">
        <v>88</v>
      </c>
      <c r="B94" s="60" t="str">
        <f t="shared" si="1"/>
        <v/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x14ac:dyDescent="0.25">
      <c r="A95" s="143">
        <v>89</v>
      </c>
      <c r="B95" s="60" t="str">
        <f t="shared" si="1"/>
        <v/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x14ac:dyDescent="0.25">
      <c r="A96" s="143">
        <v>90</v>
      </c>
      <c r="B96" s="60" t="str">
        <f t="shared" si="1"/>
        <v/>
      </c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x14ac:dyDescent="0.25">
      <c r="A97" s="143">
        <v>91</v>
      </c>
      <c r="B97" s="60" t="str">
        <f t="shared" si="1"/>
        <v/>
      </c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x14ac:dyDescent="0.25">
      <c r="A98" s="143">
        <v>92</v>
      </c>
      <c r="B98" s="60" t="str">
        <f t="shared" si="1"/>
        <v/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x14ac:dyDescent="0.25">
      <c r="A99" s="143">
        <v>93</v>
      </c>
      <c r="B99" s="60" t="str">
        <f t="shared" si="1"/>
        <v/>
      </c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x14ac:dyDescent="0.25">
      <c r="A100" s="143">
        <v>94</v>
      </c>
      <c r="B100" s="60" t="str">
        <f t="shared" si="1"/>
        <v/>
      </c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x14ac:dyDescent="0.25">
      <c r="A101" s="143">
        <v>95</v>
      </c>
      <c r="B101" s="60" t="str">
        <f t="shared" si="1"/>
        <v/>
      </c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x14ac:dyDescent="0.25">
      <c r="A102" s="143">
        <v>96</v>
      </c>
      <c r="B102" s="60" t="str">
        <f t="shared" si="1"/>
        <v/>
      </c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x14ac:dyDescent="0.25">
      <c r="A103" s="143">
        <v>97</v>
      </c>
      <c r="B103" s="60" t="str">
        <f t="shared" si="1"/>
        <v/>
      </c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x14ac:dyDescent="0.25">
      <c r="A104" s="143">
        <v>98</v>
      </c>
      <c r="B104" s="60" t="str">
        <f t="shared" si="1"/>
        <v/>
      </c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x14ac:dyDescent="0.25">
      <c r="A105" s="143">
        <v>99</v>
      </c>
      <c r="B105" s="60" t="str">
        <f t="shared" si="1"/>
        <v/>
      </c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x14ac:dyDescent="0.25">
      <c r="A106" s="143">
        <v>100</v>
      </c>
      <c r="B106" s="60" t="str">
        <f t="shared" si="1"/>
        <v/>
      </c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x14ac:dyDescent="0.25">
      <c r="A107" s="143">
        <v>101</v>
      </c>
      <c r="B107" s="60" t="str">
        <f t="shared" si="1"/>
        <v/>
      </c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x14ac:dyDescent="0.25">
      <c r="A108" s="143">
        <v>102</v>
      </c>
      <c r="B108" s="60" t="str">
        <f t="shared" si="1"/>
        <v/>
      </c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x14ac:dyDescent="0.25">
      <c r="A109" s="143">
        <v>103</v>
      </c>
      <c r="B109" s="60" t="str">
        <f t="shared" si="1"/>
        <v/>
      </c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x14ac:dyDescent="0.25">
      <c r="A110" s="143">
        <v>104</v>
      </c>
      <c r="B110" s="60" t="str">
        <f t="shared" si="1"/>
        <v/>
      </c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x14ac:dyDescent="0.25">
      <c r="A111" s="143">
        <v>105</v>
      </c>
      <c r="B111" s="60" t="str">
        <f t="shared" si="1"/>
        <v/>
      </c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x14ac:dyDescent="0.25">
      <c r="A112" s="143">
        <v>106</v>
      </c>
      <c r="B112" s="60" t="str">
        <f t="shared" si="1"/>
        <v/>
      </c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x14ac:dyDescent="0.25">
      <c r="A113" s="143">
        <v>107</v>
      </c>
      <c r="B113" s="60" t="str">
        <f t="shared" si="1"/>
        <v/>
      </c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x14ac:dyDescent="0.25">
      <c r="A114" s="143">
        <v>108</v>
      </c>
      <c r="B114" s="60" t="str">
        <f t="shared" si="1"/>
        <v/>
      </c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x14ac:dyDescent="0.25">
      <c r="A115" s="143">
        <v>109</v>
      </c>
      <c r="B115" s="60" t="str">
        <f t="shared" si="1"/>
        <v/>
      </c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x14ac:dyDescent="0.25">
      <c r="A116" s="143">
        <v>110</v>
      </c>
      <c r="B116" s="60" t="str">
        <f t="shared" si="1"/>
        <v/>
      </c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x14ac:dyDescent="0.25">
      <c r="A117" s="143">
        <v>111</v>
      </c>
      <c r="B117" s="60" t="str">
        <f t="shared" si="1"/>
        <v/>
      </c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x14ac:dyDescent="0.25">
      <c r="A118" s="143">
        <v>112</v>
      </c>
      <c r="B118" s="60" t="str">
        <f t="shared" si="1"/>
        <v/>
      </c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x14ac:dyDescent="0.25">
      <c r="A119" s="143">
        <v>113</v>
      </c>
      <c r="B119" s="60" t="str">
        <f t="shared" si="1"/>
        <v/>
      </c>
      <c r="E119" s="144"/>
      <c r="F119" s="144"/>
      <c r="G119" s="144"/>
      <c r="H119" s="144"/>
      <c r="I119" s="144"/>
      <c r="J119" s="144"/>
      <c r="K119" s="144"/>
      <c r="N119" s="144"/>
      <c r="P119" s="144"/>
      <c r="R119" s="144"/>
      <c r="S119" s="144"/>
      <c r="X119" s="144"/>
      <c r="AD119" s="144"/>
    </row>
    <row r="120" spans="1:34" x14ac:dyDescent="0.25">
      <c r="A120" s="143">
        <v>114</v>
      </c>
      <c r="B120" s="60" t="str">
        <f t="shared" si="1"/>
        <v/>
      </c>
      <c r="E120" s="144"/>
      <c r="F120" s="144"/>
      <c r="G120" s="144"/>
      <c r="H120" s="144"/>
      <c r="I120" s="144"/>
      <c r="J120" s="144"/>
      <c r="K120" s="144"/>
      <c r="N120" s="144"/>
      <c r="P120" s="144"/>
      <c r="R120" s="144"/>
      <c r="S120" s="144"/>
      <c r="X120" s="144"/>
      <c r="AD120" s="144"/>
    </row>
    <row r="121" spans="1:34" x14ac:dyDescent="0.25">
      <c r="A121" s="143">
        <v>115</v>
      </c>
      <c r="B121" s="60" t="str">
        <f t="shared" si="1"/>
        <v/>
      </c>
      <c r="E121" s="144"/>
      <c r="F121" s="144"/>
      <c r="G121" s="144"/>
      <c r="H121" s="144"/>
      <c r="I121" s="144"/>
      <c r="J121" s="144"/>
      <c r="K121" s="144"/>
      <c r="N121" s="144"/>
      <c r="P121" s="144"/>
      <c r="R121" s="144"/>
      <c r="S121" s="144"/>
      <c r="X121" s="144"/>
      <c r="AD121" s="144"/>
    </row>
    <row r="122" spans="1:34" x14ac:dyDescent="0.25">
      <c r="A122" s="143">
        <v>116</v>
      </c>
      <c r="B122" s="60" t="str">
        <f t="shared" si="1"/>
        <v/>
      </c>
      <c r="E122" s="144"/>
      <c r="F122" s="144"/>
      <c r="G122" s="144"/>
      <c r="H122" s="144"/>
      <c r="I122" s="144"/>
      <c r="J122" s="144"/>
      <c r="K122" s="144"/>
      <c r="N122" s="144"/>
      <c r="P122" s="144"/>
      <c r="R122" s="144"/>
      <c r="S122" s="144"/>
      <c r="X122" s="144"/>
      <c r="AD122" s="144"/>
    </row>
    <row r="123" spans="1:34" x14ac:dyDescent="0.25">
      <c r="A123" s="143">
        <v>117</v>
      </c>
      <c r="B123" s="60" t="str">
        <f t="shared" si="1"/>
        <v/>
      </c>
      <c r="E123" s="144"/>
      <c r="F123" s="144"/>
      <c r="G123" s="144"/>
      <c r="H123" s="144"/>
      <c r="I123" s="144"/>
      <c r="J123" s="144"/>
      <c r="K123" s="144"/>
      <c r="N123" s="144"/>
      <c r="P123" s="144"/>
      <c r="R123" s="144"/>
      <c r="S123" s="144"/>
      <c r="X123" s="144"/>
      <c r="AD123" s="144"/>
    </row>
    <row r="124" spans="1:34" x14ac:dyDescent="0.25">
      <c r="A124" s="143">
        <v>118</v>
      </c>
      <c r="B124" s="60" t="str">
        <f t="shared" si="1"/>
        <v/>
      </c>
      <c r="E124" s="144"/>
      <c r="F124" s="144"/>
      <c r="G124" s="144"/>
      <c r="H124" s="144"/>
      <c r="I124" s="144"/>
      <c r="J124" s="144"/>
      <c r="K124" s="144"/>
      <c r="N124" s="144"/>
      <c r="P124" s="144"/>
      <c r="R124" s="144"/>
      <c r="S124" s="144"/>
      <c r="X124" s="144"/>
      <c r="AD124" s="144"/>
    </row>
    <row r="125" spans="1:34" x14ac:dyDescent="0.25">
      <c r="A125" s="143">
        <v>119</v>
      </c>
      <c r="B125" s="60" t="str">
        <f t="shared" si="1"/>
        <v/>
      </c>
      <c r="E125" s="144"/>
      <c r="F125" s="144"/>
      <c r="G125" s="144"/>
      <c r="H125" s="144"/>
      <c r="I125" s="144"/>
      <c r="J125" s="144"/>
      <c r="K125" s="144"/>
      <c r="N125" s="144"/>
      <c r="P125" s="144"/>
      <c r="R125" s="144"/>
      <c r="S125" s="144"/>
      <c r="X125" s="144"/>
      <c r="AD125" s="144"/>
    </row>
    <row r="126" spans="1:34" x14ac:dyDescent="0.25">
      <c r="A126" s="143">
        <v>120</v>
      </c>
      <c r="B126" s="60" t="str">
        <f t="shared" si="1"/>
        <v/>
      </c>
      <c r="E126" s="144"/>
      <c r="F126" s="144"/>
      <c r="G126" s="144"/>
      <c r="H126" s="144"/>
      <c r="I126" s="144"/>
      <c r="J126" s="144"/>
      <c r="K126" s="144"/>
      <c r="N126" s="144"/>
      <c r="P126" s="144"/>
      <c r="R126" s="144"/>
      <c r="S126" s="144"/>
      <c r="X126" s="144"/>
      <c r="AD126" s="144"/>
    </row>
    <row r="127" spans="1:34" x14ac:dyDescent="0.25">
      <c r="A127" s="143">
        <v>121</v>
      </c>
      <c r="B127" s="60" t="str">
        <f t="shared" si="1"/>
        <v/>
      </c>
      <c r="E127" s="144"/>
      <c r="F127" s="144"/>
      <c r="G127" s="144"/>
      <c r="H127" s="144"/>
      <c r="I127" s="144"/>
      <c r="J127" s="144"/>
      <c r="K127" s="144"/>
      <c r="N127" s="144"/>
      <c r="P127" s="144"/>
      <c r="R127" s="144"/>
      <c r="S127" s="144"/>
      <c r="X127" s="144"/>
      <c r="AD127" s="144"/>
    </row>
    <row r="128" spans="1:34" x14ac:dyDescent="0.25">
      <c r="A128" s="143">
        <v>122</v>
      </c>
      <c r="B128" s="60" t="str">
        <f t="shared" si="1"/>
        <v/>
      </c>
      <c r="E128" s="144"/>
      <c r="F128" s="144"/>
      <c r="G128" s="144"/>
      <c r="H128" s="144"/>
      <c r="I128" s="144"/>
      <c r="J128" s="144"/>
      <c r="K128" s="144"/>
      <c r="N128" s="144"/>
      <c r="P128" s="144"/>
      <c r="R128" s="144"/>
      <c r="S128" s="144"/>
      <c r="X128" s="144"/>
      <c r="AD128" s="144"/>
    </row>
    <row r="129" spans="1:2" s="144" customFormat="1" x14ac:dyDescent="0.25">
      <c r="A129" s="143">
        <v>123</v>
      </c>
      <c r="B129" s="60" t="str">
        <f t="shared" si="1"/>
        <v/>
      </c>
    </row>
    <row r="130" spans="1:2" s="144" customFormat="1" x14ac:dyDescent="0.25">
      <c r="A130" s="143">
        <v>124</v>
      </c>
      <c r="B130" s="60" t="str">
        <f t="shared" si="1"/>
        <v/>
      </c>
    </row>
    <row r="131" spans="1:2" s="144" customFormat="1" x14ac:dyDescent="0.25">
      <c r="A131" s="143">
        <v>125</v>
      </c>
      <c r="B131" s="60" t="str">
        <f t="shared" si="1"/>
        <v/>
      </c>
    </row>
    <row r="132" spans="1:2" s="144" customFormat="1" x14ac:dyDescent="0.25">
      <c r="A132" s="143">
        <v>126</v>
      </c>
      <c r="B132" s="60" t="str">
        <f t="shared" si="1"/>
        <v/>
      </c>
    </row>
    <row r="133" spans="1:2" s="144" customFormat="1" x14ac:dyDescent="0.25">
      <c r="A133" s="143">
        <v>127</v>
      </c>
      <c r="B133" s="60" t="str">
        <f t="shared" si="1"/>
        <v/>
      </c>
    </row>
    <row r="134" spans="1:2" s="144" customFormat="1" x14ac:dyDescent="0.25">
      <c r="A134" s="143">
        <v>128</v>
      </c>
      <c r="B134" s="60" t="str">
        <f t="shared" si="1"/>
        <v/>
      </c>
    </row>
    <row r="135" spans="1:2" s="144" customFormat="1" x14ac:dyDescent="0.25">
      <c r="A135" s="143">
        <v>129</v>
      </c>
      <c r="B135" s="60" t="str">
        <f t="shared" si="1"/>
        <v/>
      </c>
    </row>
    <row r="136" spans="1:2" s="144" customFormat="1" x14ac:dyDescent="0.25">
      <c r="A136" s="143">
        <v>130</v>
      </c>
      <c r="B136" s="60" t="str">
        <f t="shared" ref="B136:B199" si="2">IF(C136="","",IF(B135="",1,B135+1))</f>
        <v/>
      </c>
    </row>
    <row r="137" spans="1:2" s="144" customFormat="1" x14ac:dyDescent="0.25">
      <c r="A137" s="143">
        <v>131</v>
      </c>
      <c r="B137" s="60" t="str">
        <f t="shared" si="2"/>
        <v/>
      </c>
    </row>
    <row r="138" spans="1:2" s="144" customFormat="1" x14ac:dyDescent="0.25">
      <c r="A138" s="143">
        <v>132</v>
      </c>
      <c r="B138" s="60" t="str">
        <f t="shared" si="2"/>
        <v/>
      </c>
    </row>
    <row r="139" spans="1:2" s="144" customFormat="1" x14ac:dyDescent="0.25">
      <c r="A139" s="143">
        <v>133</v>
      </c>
      <c r="B139" s="60" t="str">
        <f t="shared" si="2"/>
        <v/>
      </c>
    </row>
    <row r="140" spans="1:2" s="144" customFormat="1" x14ac:dyDescent="0.25">
      <c r="A140" s="143">
        <v>134</v>
      </c>
      <c r="B140" s="60" t="str">
        <f t="shared" si="2"/>
        <v/>
      </c>
    </row>
    <row r="141" spans="1:2" s="144" customFormat="1" x14ac:dyDescent="0.25">
      <c r="A141" s="143">
        <v>135</v>
      </c>
      <c r="B141" s="60" t="str">
        <f t="shared" si="2"/>
        <v/>
      </c>
    </row>
    <row r="142" spans="1:2" s="144" customFormat="1" x14ac:dyDescent="0.25">
      <c r="A142" s="143">
        <v>136</v>
      </c>
      <c r="B142" s="60" t="str">
        <f t="shared" si="2"/>
        <v/>
      </c>
    </row>
    <row r="143" spans="1:2" s="144" customFormat="1" x14ac:dyDescent="0.25">
      <c r="A143" s="143">
        <v>137</v>
      </c>
      <c r="B143" s="60" t="str">
        <f t="shared" si="2"/>
        <v/>
      </c>
    </row>
    <row r="144" spans="1:2" s="144" customFormat="1" x14ac:dyDescent="0.25">
      <c r="A144" s="143">
        <v>138</v>
      </c>
      <c r="B144" s="60" t="str">
        <f t="shared" si="2"/>
        <v/>
      </c>
    </row>
    <row r="145" spans="1:2" s="144" customFormat="1" x14ac:dyDescent="0.25">
      <c r="A145" s="143">
        <v>139</v>
      </c>
      <c r="B145" s="60" t="str">
        <f t="shared" si="2"/>
        <v/>
      </c>
    </row>
    <row r="146" spans="1:2" s="144" customFormat="1" x14ac:dyDescent="0.25">
      <c r="A146" s="143">
        <v>140</v>
      </c>
      <c r="B146" s="60" t="str">
        <f t="shared" si="2"/>
        <v/>
      </c>
    </row>
    <row r="147" spans="1:2" s="144" customFormat="1" x14ac:dyDescent="0.25">
      <c r="A147" s="143">
        <v>141</v>
      </c>
      <c r="B147" s="60" t="str">
        <f t="shared" si="2"/>
        <v/>
      </c>
    </row>
    <row r="148" spans="1:2" s="144" customFormat="1" x14ac:dyDescent="0.25">
      <c r="A148" s="143">
        <v>142</v>
      </c>
      <c r="B148" s="60" t="str">
        <f t="shared" si="2"/>
        <v/>
      </c>
    </row>
    <row r="149" spans="1:2" s="144" customFormat="1" x14ac:dyDescent="0.25">
      <c r="A149" s="143">
        <v>143</v>
      </c>
      <c r="B149" s="60" t="str">
        <f t="shared" si="2"/>
        <v/>
      </c>
    </row>
    <row r="150" spans="1:2" s="144" customFormat="1" x14ac:dyDescent="0.25">
      <c r="A150" s="143">
        <v>144</v>
      </c>
      <c r="B150" s="60" t="str">
        <f t="shared" si="2"/>
        <v/>
      </c>
    </row>
    <row r="151" spans="1:2" s="144" customFormat="1" x14ac:dyDescent="0.25">
      <c r="A151" s="143">
        <v>145</v>
      </c>
      <c r="B151" s="60" t="str">
        <f t="shared" si="2"/>
        <v/>
      </c>
    </row>
    <row r="152" spans="1:2" s="144" customFormat="1" x14ac:dyDescent="0.25">
      <c r="A152" s="143">
        <v>146</v>
      </c>
      <c r="B152" s="60" t="str">
        <f t="shared" si="2"/>
        <v/>
      </c>
    </row>
    <row r="153" spans="1:2" s="144" customFormat="1" x14ac:dyDescent="0.25">
      <c r="A153" s="143">
        <v>147</v>
      </c>
      <c r="B153" s="60" t="str">
        <f t="shared" si="2"/>
        <v/>
      </c>
    </row>
    <row r="154" spans="1:2" s="144" customFormat="1" x14ac:dyDescent="0.25">
      <c r="A154" s="143">
        <v>148</v>
      </c>
      <c r="B154" s="60" t="str">
        <f t="shared" si="2"/>
        <v/>
      </c>
    </row>
    <row r="155" spans="1:2" s="144" customFormat="1" x14ac:dyDescent="0.25">
      <c r="A155" s="143">
        <v>149</v>
      </c>
      <c r="B155" s="60" t="str">
        <f t="shared" si="2"/>
        <v/>
      </c>
    </row>
    <row r="156" spans="1:2" s="144" customFormat="1" x14ac:dyDescent="0.25">
      <c r="A156" s="143">
        <v>150</v>
      </c>
      <c r="B156" s="60" t="str">
        <f t="shared" si="2"/>
        <v/>
      </c>
    </row>
    <row r="157" spans="1:2" s="144" customFormat="1" x14ac:dyDescent="0.25">
      <c r="A157" s="143">
        <v>151</v>
      </c>
      <c r="B157" s="60" t="str">
        <f t="shared" si="2"/>
        <v/>
      </c>
    </row>
    <row r="158" spans="1:2" s="144" customFormat="1" x14ac:dyDescent="0.25">
      <c r="A158" s="143">
        <v>152</v>
      </c>
      <c r="B158" s="60" t="str">
        <f t="shared" si="2"/>
        <v/>
      </c>
    </row>
    <row r="159" spans="1:2" s="144" customFormat="1" x14ac:dyDescent="0.25">
      <c r="A159" s="143">
        <v>153</v>
      </c>
      <c r="B159" s="60" t="str">
        <f t="shared" si="2"/>
        <v/>
      </c>
    </row>
    <row r="160" spans="1:2" s="144" customFormat="1" x14ac:dyDescent="0.25">
      <c r="A160" s="143">
        <v>154</v>
      </c>
      <c r="B160" s="60" t="str">
        <f t="shared" si="2"/>
        <v/>
      </c>
    </row>
    <row r="161" spans="1:2" s="144" customFormat="1" x14ac:dyDescent="0.25">
      <c r="A161" s="143">
        <v>155</v>
      </c>
      <c r="B161" s="60" t="str">
        <f t="shared" si="2"/>
        <v/>
      </c>
    </row>
    <row r="162" spans="1:2" s="144" customFormat="1" x14ac:dyDescent="0.25">
      <c r="A162" s="143">
        <v>156</v>
      </c>
      <c r="B162" s="60" t="str">
        <f t="shared" si="2"/>
        <v/>
      </c>
    </row>
    <row r="163" spans="1:2" s="144" customFormat="1" x14ac:dyDescent="0.25">
      <c r="A163" s="143">
        <v>157</v>
      </c>
      <c r="B163" s="60" t="str">
        <f t="shared" si="2"/>
        <v/>
      </c>
    </row>
    <row r="164" spans="1:2" s="144" customFormat="1" x14ac:dyDescent="0.25">
      <c r="A164" s="143">
        <v>158</v>
      </c>
      <c r="B164" s="60" t="str">
        <f t="shared" si="2"/>
        <v/>
      </c>
    </row>
    <row r="165" spans="1:2" s="144" customFormat="1" x14ac:dyDescent="0.25">
      <c r="A165" s="143">
        <v>159</v>
      </c>
      <c r="B165" s="60" t="str">
        <f t="shared" si="2"/>
        <v/>
      </c>
    </row>
    <row r="166" spans="1:2" s="144" customFormat="1" x14ac:dyDescent="0.25">
      <c r="A166" s="143">
        <v>160</v>
      </c>
      <c r="B166" s="60" t="str">
        <f t="shared" si="2"/>
        <v/>
      </c>
    </row>
    <row r="167" spans="1:2" s="144" customFormat="1" x14ac:dyDescent="0.25">
      <c r="A167" s="143">
        <v>161</v>
      </c>
      <c r="B167" s="60" t="str">
        <f t="shared" si="2"/>
        <v/>
      </c>
    </row>
    <row r="168" spans="1:2" s="144" customFormat="1" x14ac:dyDescent="0.25">
      <c r="A168" s="143">
        <v>162</v>
      </c>
      <c r="B168" s="60" t="str">
        <f t="shared" si="2"/>
        <v/>
      </c>
    </row>
    <row r="169" spans="1:2" s="144" customFormat="1" x14ac:dyDescent="0.25">
      <c r="A169" s="143">
        <v>163</v>
      </c>
      <c r="B169" s="60" t="str">
        <f t="shared" si="2"/>
        <v/>
      </c>
    </row>
    <row r="170" spans="1:2" s="144" customFormat="1" x14ac:dyDescent="0.25">
      <c r="A170" s="143">
        <v>164</v>
      </c>
      <c r="B170" s="60" t="str">
        <f t="shared" si="2"/>
        <v/>
      </c>
    </row>
    <row r="171" spans="1:2" s="144" customFormat="1" x14ac:dyDescent="0.25">
      <c r="A171" s="143">
        <v>165</v>
      </c>
      <c r="B171" s="60" t="str">
        <f t="shared" si="2"/>
        <v/>
      </c>
    </row>
    <row r="172" spans="1:2" s="144" customFormat="1" x14ac:dyDescent="0.25">
      <c r="A172" s="143">
        <v>166</v>
      </c>
      <c r="B172" s="60" t="str">
        <f t="shared" si="2"/>
        <v/>
      </c>
    </row>
    <row r="173" spans="1:2" s="144" customFormat="1" x14ac:dyDescent="0.25">
      <c r="A173" s="143">
        <v>167</v>
      </c>
      <c r="B173" s="60" t="str">
        <f t="shared" si="2"/>
        <v/>
      </c>
    </row>
    <row r="174" spans="1:2" s="144" customFormat="1" x14ac:dyDescent="0.25">
      <c r="A174" s="143">
        <v>168</v>
      </c>
      <c r="B174" s="60" t="str">
        <f t="shared" si="2"/>
        <v/>
      </c>
    </row>
    <row r="175" spans="1:2" s="144" customFormat="1" x14ac:dyDescent="0.25">
      <c r="A175" s="143">
        <v>169</v>
      </c>
      <c r="B175" s="60" t="str">
        <f t="shared" si="2"/>
        <v/>
      </c>
    </row>
    <row r="176" spans="1:2" s="144" customFormat="1" x14ac:dyDescent="0.25">
      <c r="A176" s="143">
        <v>170</v>
      </c>
      <c r="B176" s="60" t="str">
        <f t="shared" si="2"/>
        <v/>
      </c>
    </row>
    <row r="177" spans="1:2" s="144" customFormat="1" x14ac:dyDescent="0.25">
      <c r="A177" s="143">
        <v>171</v>
      </c>
      <c r="B177" s="60" t="str">
        <f t="shared" si="2"/>
        <v/>
      </c>
    </row>
    <row r="178" spans="1:2" s="144" customFormat="1" x14ac:dyDescent="0.25">
      <c r="A178" s="143">
        <v>172</v>
      </c>
      <c r="B178" s="60" t="str">
        <f t="shared" si="2"/>
        <v/>
      </c>
    </row>
    <row r="179" spans="1:2" s="144" customFormat="1" x14ac:dyDescent="0.25">
      <c r="A179" s="143">
        <v>173</v>
      </c>
      <c r="B179" s="60" t="str">
        <f t="shared" si="2"/>
        <v/>
      </c>
    </row>
    <row r="180" spans="1:2" s="144" customFormat="1" x14ac:dyDescent="0.25">
      <c r="A180" s="143">
        <v>174</v>
      </c>
      <c r="B180" s="60" t="str">
        <f t="shared" si="2"/>
        <v/>
      </c>
    </row>
    <row r="181" spans="1:2" s="144" customFormat="1" x14ac:dyDescent="0.25">
      <c r="A181" s="143">
        <v>175</v>
      </c>
      <c r="B181" s="60" t="str">
        <f t="shared" si="2"/>
        <v/>
      </c>
    </row>
    <row r="182" spans="1:2" s="144" customFormat="1" x14ac:dyDescent="0.25">
      <c r="A182" s="143">
        <v>176</v>
      </c>
      <c r="B182" s="60" t="str">
        <f t="shared" si="2"/>
        <v/>
      </c>
    </row>
    <row r="183" spans="1:2" s="144" customFormat="1" x14ac:dyDescent="0.25">
      <c r="A183" s="143">
        <v>177</v>
      </c>
      <c r="B183" s="60" t="str">
        <f t="shared" si="2"/>
        <v/>
      </c>
    </row>
    <row r="184" spans="1:2" s="144" customFormat="1" x14ac:dyDescent="0.25">
      <c r="A184" s="143">
        <v>178</v>
      </c>
      <c r="B184" s="60" t="str">
        <f t="shared" si="2"/>
        <v/>
      </c>
    </row>
    <row r="185" spans="1:2" s="144" customFormat="1" x14ac:dyDescent="0.25">
      <c r="A185" s="143">
        <v>179</v>
      </c>
      <c r="B185" s="60" t="str">
        <f t="shared" si="2"/>
        <v/>
      </c>
    </row>
    <row r="186" spans="1:2" s="144" customFormat="1" x14ac:dyDescent="0.25">
      <c r="A186" s="143">
        <v>180</v>
      </c>
      <c r="B186" s="60" t="str">
        <f t="shared" si="2"/>
        <v/>
      </c>
    </row>
    <row r="187" spans="1:2" s="144" customFormat="1" x14ac:dyDescent="0.25">
      <c r="A187" s="143">
        <v>181</v>
      </c>
      <c r="B187" s="60" t="str">
        <f t="shared" si="2"/>
        <v/>
      </c>
    </row>
    <row r="188" spans="1:2" s="144" customFormat="1" x14ac:dyDescent="0.25">
      <c r="A188" s="143">
        <v>182</v>
      </c>
      <c r="B188" s="60" t="str">
        <f t="shared" si="2"/>
        <v/>
      </c>
    </row>
    <row r="189" spans="1:2" s="144" customFormat="1" x14ac:dyDescent="0.25">
      <c r="A189" s="143">
        <v>183</v>
      </c>
      <c r="B189" s="60" t="str">
        <f t="shared" si="2"/>
        <v/>
      </c>
    </row>
    <row r="190" spans="1:2" s="144" customFormat="1" x14ac:dyDescent="0.25">
      <c r="A190" s="143">
        <v>184</v>
      </c>
      <c r="B190" s="60" t="str">
        <f t="shared" si="2"/>
        <v/>
      </c>
    </row>
    <row r="191" spans="1:2" s="144" customFormat="1" x14ac:dyDescent="0.25">
      <c r="A191" s="143">
        <v>185</v>
      </c>
      <c r="B191" s="60" t="str">
        <f t="shared" si="2"/>
        <v/>
      </c>
    </row>
    <row r="192" spans="1:2" s="144" customFormat="1" x14ac:dyDescent="0.25">
      <c r="A192" s="143">
        <v>186</v>
      </c>
      <c r="B192" s="60" t="str">
        <f t="shared" si="2"/>
        <v/>
      </c>
    </row>
    <row r="193" spans="1:2" s="144" customFormat="1" x14ac:dyDescent="0.25">
      <c r="A193" s="143">
        <v>187</v>
      </c>
      <c r="B193" s="60" t="str">
        <f t="shared" si="2"/>
        <v/>
      </c>
    </row>
    <row r="194" spans="1:2" s="144" customFormat="1" x14ac:dyDescent="0.25">
      <c r="A194" s="143">
        <v>188</v>
      </c>
      <c r="B194" s="60" t="str">
        <f t="shared" si="2"/>
        <v/>
      </c>
    </row>
    <row r="195" spans="1:2" s="144" customFormat="1" x14ac:dyDescent="0.25">
      <c r="A195" s="143">
        <v>189</v>
      </c>
      <c r="B195" s="60" t="str">
        <f t="shared" si="2"/>
        <v/>
      </c>
    </row>
    <row r="196" spans="1:2" s="144" customFormat="1" x14ac:dyDescent="0.25">
      <c r="A196" s="143">
        <v>190</v>
      </c>
      <c r="B196" s="60" t="str">
        <f t="shared" si="2"/>
        <v/>
      </c>
    </row>
    <row r="197" spans="1:2" s="144" customFormat="1" x14ac:dyDescent="0.25">
      <c r="A197" s="143">
        <v>191</v>
      </c>
      <c r="B197" s="60" t="str">
        <f t="shared" si="2"/>
        <v/>
      </c>
    </row>
    <row r="198" spans="1:2" s="144" customFormat="1" x14ac:dyDescent="0.25">
      <c r="A198" s="143">
        <v>192</v>
      </c>
      <c r="B198" s="60" t="str">
        <f t="shared" si="2"/>
        <v/>
      </c>
    </row>
    <row r="199" spans="1:2" s="144" customFormat="1" x14ac:dyDescent="0.25">
      <c r="A199" s="143">
        <v>193</v>
      </c>
      <c r="B199" s="60" t="str">
        <f t="shared" si="2"/>
        <v/>
      </c>
    </row>
    <row r="200" spans="1:2" s="144" customFormat="1" x14ac:dyDescent="0.25">
      <c r="A200" s="143">
        <v>194</v>
      </c>
      <c r="B200" s="60" t="str">
        <f>IF(C200="","",IF(B199="",1,B199+1))</f>
        <v/>
      </c>
    </row>
    <row r="201" spans="1:2" s="144" customFormat="1" x14ac:dyDescent="0.25">
      <c r="A201" s="143">
        <v>195</v>
      </c>
      <c r="B201" s="60"/>
    </row>
    <row r="202" spans="1:2" s="144" customFormat="1" x14ac:dyDescent="0.25">
      <c r="A202" s="143">
        <v>196</v>
      </c>
      <c r="B202" s="60"/>
    </row>
  </sheetData>
  <sheetProtection sort="0" pivotTables="0"/>
  <mergeCells count="4">
    <mergeCell ref="M4:R4"/>
    <mergeCell ref="S4:X4"/>
    <mergeCell ref="Y4:AD4"/>
    <mergeCell ref="AE4:AG4"/>
  </mergeCells>
  <conditionalFormatting sqref="D7:F7">
    <cfRule type="expression" dxfId="13" priority="9">
      <formula>"(b6=1)"</formula>
    </cfRule>
  </conditionalFormatting>
  <conditionalFormatting sqref="C5:C1048576 C1:C3">
    <cfRule type="cellIs" dxfId="12" priority="4" operator="equal">
      <formula>"S4+"</formula>
    </cfRule>
    <cfRule type="cellIs" dxfId="11" priority="5" operator="equal">
      <formula>"S3+"</formula>
    </cfRule>
    <cfRule type="cellIs" dxfId="10" priority="6" operator="equal">
      <formula>"S2"</formula>
    </cfRule>
    <cfRule type="cellIs" dxfId="9" priority="7" operator="equal">
      <formula>"S3"</formula>
    </cfRule>
    <cfRule type="cellIs" dxfId="8" priority="8" operator="equal">
      <formula>"S1"</formula>
    </cfRule>
  </conditionalFormatting>
  <conditionalFormatting sqref="I6:J134">
    <cfRule type="notContainsBlanks" dxfId="7" priority="1">
      <formula>LEN(TRIM(I6))&gt;0</formula>
    </cfRule>
  </conditionalFormatting>
  <conditionalFormatting sqref="B5:G198">
    <cfRule type="notContainsBlanks" dxfId="6" priority="3">
      <formula>LEN(TRIM(B5))&gt;0</formula>
    </cfRule>
  </conditionalFormatting>
  <conditionalFormatting sqref="H6:H203">
    <cfRule type="notContainsBlanks" dxfId="5" priority="2">
      <formula>LEN(TRIM(H6))&gt;0</formula>
    </cfRule>
  </conditionalFormatting>
  <pageMargins left="0.15748031496062992" right="0.19685039370078741" top="0.12" bottom="0.23" header="0.27" footer="0.12"/>
  <pageSetup paperSize="9" scale="59" fitToHeight="0" orientation="landscape" horizontalDpi="4294967293" verticalDpi="4294967293" r:id="rId2"/>
  <headerFooter>
    <oddFooter>&amp;L&amp;P / &amp;N&amp;C&amp;D&amp;R&amp;F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4"/>
  <sheetViews>
    <sheetView topLeftCell="A67" workbookViewId="0">
      <selection activeCell="J43" sqref="J43"/>
    </sheetView>
  </sheetViews>
  <sheetFormatPr baseColWidth="10" defaultRowHeight="15" x14ac:dyDescent="0.25"/>
  <cols>
    <col min="1" max="1" width="10.5703125" customWidth="1"/>
    <col min="2" max="2" width="10.5703125" style="207" customWidth="1"/>
    <col min="3" max="3" width="19.5703125" bestFit="1" customWidth="1"/>
    <col min="4" max="4" width="11.7109375" bestFit="1" customWidth="1"/>
    <col min="5" max="5" width="10.5703125" style="207" customWidth="1"/>
    <col min="6" max="6" width="13" style="207" customWidth="1"/>
    <col min="7" max="8" width="10.5703125" customWidth="1"/>
    <col min="9" max="9" width="20.85546875" bestFit="1" customWidth="1"/>
    <col min="10" max="10" width="10.5703125" customWidth="1"/>
  </cols>
  <sheetData>
    <row r="1" spans="1:10" x14ac:dyDescent="0.25">
      <c r="A1" t="s">
        <v>285</v>
      </c>
    </row>
    <row r="3" spans="1:10" ht="21.75" customHeight="1" x14ac:dyDescent="0.25">
      <c r="A3" s="2" t="s">
        <v>302</v>
      </c>
      <c r="B3" s="1" t="s">
        <v>33</v>
      </c>
      <c r="C3" s="2" t="s">
        <v>1</v>
      </c>
      <c r="D3" s="2" t="s">
        <v>2</v>
      </c>
      <c r="E3" s="1" t="s">
        <v>4</v>
      </c>
      <c r="F3" s="1" t="s">
        <v>3</v>
      </c>
      <c r="G3" s="2" t="s">
        <v>5</v>
      </c>
      <c r="H3" s="2" t="s">
        <v>7</v>
      </c>
      <c r="I3" s="2" t="s">
        <v>115</v>
      </c>
      <c r="J3" s="2"/>
    </row>
    <row r="4" spans="1:10" ht="21.75" customHeight="1" x14ac:dyDescent="0.25">
      <c r="A4" s="2" t="s">
        <v>286</v>
      </c>
      <c r="B4" s="1">
        <v>1</v>
      </c>
      <c r="C4" s="2" t="s">
        <v>287</v>
      </c>
      <c r="D4" s="2" t="s">
        <v>288</v>
      </c>
      <c r="E4" s="1" t="s">
        <v>88</v>
      </c>
      <c r="F4" s="1" t="s">
        <v>129</v>
      </c>
      <c r="G4" s="2" t="s">
        <v>61</v>
      </c>
      <c r="H4" s="2">
        <v>250</v>
      </c>
      <c r="I4" s="2" t="s">
        <v>180</v>
      </c>
      <c r="J4" s="2"/>
    </row>
    <row r="5" spans="1:10" ht="21.75" customHeight="1" x14ac:dyDescent="0.25">
      <c r="A5" s="2" t="s">
        <v>286</v>
      </c>
      <c r="B5" s="1">
        <v>2</v>
      </c>
      <c r="C5" s="2" t="s">
        <v>224</v>
      </c>
      <c r="D5" s="2" t="s">
        <v>225</v>
      </c>
      <c r="E5" s="1" t="s">
        <v>87</v>
      </c>
      <c r="F5" s="1" t="s">
        <v>129</v>
      </c>
      <c r="G5" s="2" t="s">
        <v>142</v>
      </c>
      <c r="H5" s="2">
        <v>250</v>
      </c>
      <c r="I5" s="2" t="s">
        <v>177</v>
      </c>
      <c r="J5" s="2"/>
    </row>
    <row r="6" spans="1:10" ht="21.75" customHeight="1" x14ac:dyDescent="0.25">
      <c r="A6" s="2" t="s">
        <v>286</v>
      </c>
      <c r="B6" s="1">
        <v>3</v>
      </c>
      <c r="C6" s="2" t="s">
        <v>186</v>
      </c>
      <c r="D6" s="2" t="s">
        <v>56</v>
      </c>
      <c r="E6" s="1" t="s">
        <v>86</v>
      </c>
      <c r="F6" s="1" t="s">
        <v>129</v>
      </c>
      <c r="G6" s="2" t="s">
        <v>142</v>
      </c>
      <c r="H6" s="2">
        <v>300</v>
      </c>
      <c r="I6" s="2" t="s">
        <v>177</v>
      </c>
      <c r="J6" s="2"/>
    </row>
    <row r="7" spans="1:10" ht="21.75" customHeight="1" x14ac:dyDescent="0.25">
      <c r="A7" s="2" t="s">
        <v>286</v>
      </c>
      <c r="B7" s="1">
        <v>4</v>
      </c>
      <c r="C7" s="2" t="s">
        <v>294</v>
      </c>
      <c r="D7" s="2" t="s">
        <v>295</v>
      </c>
      <c r="E7" s="1" t="s">
        <v>87</v>
      </c>
      <c r="F7" s="1" t="s">
        <v>129</v>
      </c>
      <c r="G7" s="2" t="s">
        <v>61</v>
      </c>
      <c r="H7" s="2">
        <v>250</v>
      </c>
      <c r="I7" s="2" t="s">
        <v>296</v>
      </c>
      <c r="J7" s="2"/>
    </row>
    <row r="8" spans="1:10" ht="21.75" customHeight="1" x14ac:dyDescent="0.25">
      <c r="A8" s="2" t="s">
        <v>286</v>
      </c>
      <c r="B8" s="1">
        <v>5</v>
      </c>
      <c r="C8" s="2" t="s">
        <v>304</v>
      </c>
      <c r="D8" s="2" t="s">
        <v>305</v>
      </c>
      <c r="E8" s="1" t="s">
        <v>86</v>
      </c>
      <c r="F8" s="1" t="s">
        <v>129</v>
      </c>
      <c r="G8" s="2" t="s">
        <v>61</v>
      </c>
      <c r="H8" s="2">
        <v>0</v>
      </c>
      <c r="I8" s="2" t="s">
        <v>306</v>
      </c>
      <c r="J8" s="2"/>
    </row>
    <row r="9" spans="1:10" ht="21.75" customHeight="1" x14ac:dyDescent="0.25">
      <c r="A9" s="2" t="s">
        <v>286</v>
      </c>
      <c r="B9" s="1">
        <v>6</v>
      </c>
      <c r="C9" s="2" t="s">
        <v>209</v>
      </c>
      <c r="D9" s="2" t="s">
        <v>212</v>
      </c>
      <c r="E9" s="1" t="s">
        <v>86</v>
      </c>
      <c r="F9" s="1" t="s">
        <v>129</v>
      </c>
      <c r="G9" s="2" t="s">
        <v>169</v>
      </c>
      <c r="H9" s="2">
        <v>290</v>
      </c>
      <c r="I9" s="2" t="s">
        <v>211</v>
      </c>
      <c r="J9" s="2"/>
    </row>
    <row r="10" spans="1:10" ht="21.75" customHeight="1" x14ac:dyDescent="0.25">
      <c r="A10" s="2" t="s">
        <v>286</v>
      </c>
      <c r="B10" s="1">
        <v>7</v>
      </c>
      <c r="C10" s="2" t="s">
        <v>314</v>
      </c>
      <c r="D10" s="2" t="s">
        <v>223</v>
      </c>
      <c r="E10" s="1" t="s">
        <v>88</v>
      </c>
      <c r="F10" s="1" t="s">
        <v>201</v>
      </c>
      <c r="G10" s="2" t="s">
        <v>61</v>
      </c>
      <c r="H10" s="2">
        <v>125</v>
      </c>
      <c r="I10" s="2" t="s">
        <v>315</v>
      </c>
      <c r="J10" s="2"/>
    </row>
    <row r="11" spans="1:10" ht="21.75" customHeight="1" x14ac:dyDescent="0.25">
      <c r="A11" s="2" t="s">
        <v>286</v>
      </c>
      <c r="B11" s="1">
        <v>8</v>
      </c>
      <c r="C11" s="2" t="s">
        <v>321</v>
      </c>
      <c r="D11" s="2" t="s">
        <v>135</v>
      </c>
      <c r="E11" s="1" t="s">
        <v>86</v>
      </c>
      <c r="F11" s="1" t="s">
        <v>129</v>
      </c>
      <c r="G11" s="2" t="s">
        <v>159</v>
      </c>
      <c r="H11" s="2">
        <v>250</v>
      </c>
      <c r="I11" s="2" t="s">
        <v>322</v>
      </c>
      <c r="J11" s="2"/>
    </row>
    <row r="12" spans="1:10" ht="21.75" customHeight="1" x14ac:dyDescent="0.25">
      <c r="A12" s="2" t="s">
        <v>286</v>
      </c>
      <c r="B12" s="1">
        <v>9</v>
      </c>
      <c r="C12" s="2" t="s">
        <v>328</v>
      </c>
      <c r="D12" s="2" t="s">
        <v>329</v>
      </c>
      <c r="E12" s="1" t="s">
        <v>88</v>
      </c>
      <c r="F12" s="1" t="s">
        <v>129</v>
      </c>
      <c r="G12" s="2" t="s">
        <v>61</v>
      </c>
      <c r="H12" s="2">
        <v>125</v>
      </c>
      <c r="I12" s="2" t="s">
        <v>330</v>
      </c>
      <c r="J12" s="2"/>
    </row>
    <row r="13" spans="1:10" ht="21.75" customHeight="1" x14ac:dyDescent="0.25">
      <c r="A13" s="2" t="s">
        <v>286</v>
      </c>
      <c r="B13" s="1">
        <v>10</v>
      </c>
      <c r="C13" s="2" t="s">
        <v>336</v>
      </c>
      <c r="D13" s="2" t="s">
        <v>337</v>
      </c>
      <c r="E13" s="1" t="s">
        <v>86</v>
      </c>
      <c r="F13" s="1" t="s">
        <v>162</v>
      </c>
      <c r="G13" s="2" t="s">
        <v>339</v>
      </c>
      <c r="H13" s="2">
        <v>250</v>
      </c>
      <c r="I13" s="2" t="s">
        <v>338</v>
      </c>
      <c r="J13" s="2"/>
    </row>
    <row r="14" spans="1:10" ht="21.75" customHeight="1" x14ac:dyDescent="0.25">
      <c r="A14" s="2" t="s">
        <v>286</v>
      </c>
      <c r="B14" s="1">
        <v>11</v>
      </c>
      <c r="C14" s="2" t="s">
        <v>179</v>
      </c>
      <c r="D14" s="2" t="s">
        <v>53</v>
      </c>
      <c r="E14" s="1" t="s">
        <v>87</v>
      </c>
      <c r="F14" s="1" t="s">
        <v>129</v>
      </c>
      <c r="G14" s="2" t="s">
        <v>54</v>
      </c>
      <c r="H14" s="2">
        <v>260</v>
      </c>
      <c r="I14" s="2" t="s">
        <v>180</v>
      </c>
      <c r="J14" s="2"/>
    </row>
    <row r="15" spans="1:10" ht="21.75" customHeight="1" x14ac:dyDescent="0.25">
      <c r="A15" s="2" t="s">
        <v>286</v>
      </c>
      <c r="B15" s="1">
        <v>12</v>
      </c>
      <c r="C15" s="2" t="s">
        <v>345</v>
      </c>
      <c r="D15" s="2" t="s">
        <v>210</v>
      </c>
      <c r="E15" s="1" t="s">
        <v>89</v>
      </c>
      <c r="F15" s="1" t="s">
        <v>129</v>
      </c>
      <c r="G15" s="2" t="s">
        <v>142</v>
      </c>
      <c r="H15" s="2">
        <v>250</v>
      </c>
      <c r="I15" s="2" t="s">
        <v>346</v>
      </c>
      <c r="J15" s="2"/>
    </row>
    <row r="16" spans="1:10" ht="21.75" customHeight="1" x14ac:dyDescent="0.25">
      <c r="A16" s="2" t="s">
        <v>286</v>
      </c>
      <c r="B16" s="1">
        <v>13</v>
      </c>
      <c r="C16" s="2" t="s">
        <v>351</v>
      </c>
      <c r="D16" s="2" t="s">
        <v>352</v>
      </c>
      <c r="E16" s="1" t="s">
        <v>88</v>
      </c>
      <c r="F16" s="1" t="s">
        <v>129</v>
      </c>
      <c r="G16" s="2" t="s">
        <v>169</v>
      </c>
      <c r="H16" s="2">
        <v>125</v>
      </c>
      <c r="I16" s="2" t="s">
        <v>353</v>
      </c>
      <c r="J16" s="2"/>
    </row>
    <row r="17" spans="1:10" ht="21.75" customHeight="1" x14ac:dyDescent="0.25">
      <c r="A17" s="2" t="s">
        <v>286</v>
      </c>
      <c r="B17" s="1">
        <v>14</v>
      </c>
      <c r="C17" s="2" t="s">
        <v>358</v>
      </c>
      <c r="D17" s="2" t="s">
        <v>359</v>
      </c>
      <c r="E17" s="1" t="s">
        <v>89</v>
      </c>
      <c r="F17" s="1" t="s">
        <v>129</v>
      </c>
      <c r="G17" s="2" t="s">
        <v>61</v>
      </c>
      <c r="H17" s="2">
        <v>250</v>
      </c>
      <c r="I17" s="2" t="s">
        <v>360</v>
      </c>
      <c r="J17" s="2"/>
    </row>
    <row r="18" spans="1:10" ht="21.75" customHeight="1" x14ac:dyDescent="0.25">
      <c r="A18" s="2" t="s">
        <v>286</v>
      </c>
      <c r="B18" s="1">
        <v>15</v>
      </c>
      <c r="C18" s="2" t="s">
        <v>364</v>
      </c>
      <c r="D18" s="2" t="s">
        <v>365</v>
      </c>
      <c r="E18" s="1" t="s">
        <v>367</v>
      </c>
      <c r="F18" s="1" t="s">
        <v>129</v>
      </c>
      <c r="G18" s="2" t="s">
        <v>366</v>
      </c>
      <c r="H18" s="2">
        <v>325</v>
      </c>
      <c r="I18" s="2" t="s">
        <v>315</v>
      </c>
      <c r="J18" s="2"/>
    </row>
    <row r="19" spans="1:10" ht="21.75" customHeight="1" x14ac:dyDescent="0.25">
      <c r="A19" s="2" t="s">
        <v>286</v>
      </c>
      <c r="B19" s="1">
        <v>16</v>
      </c>
      <c r="C19" s="2" t="s">
        <v>373</v>
      </c>
      <c r="D19" s="2" t="s">
        <v>374</v>
      </c>
      <c r="E19" s="1" t="s">
        <v>86</v>
      </c>
      <c r="F19" s="1" t="s">
        <v>129</v>
      </c>
      <c r="G19" s="2" t="s">
        <v>142</v>
      </c>
      <c r="H19" s="2">
        <v>300</v>
      </c>
      <c r="I19" s="2" t="s">
        <v>338</v>
      </c>
      <c r="J19" s="2"/>
    </row>
    <row r="20" spans="1:10" ht="21.75" customHeight="1" x14ac:dyDescent="0.25">
      <c r="A20" s="2" t="s">
        <v>286</v>
      </c>
      <c r="B20" s="1">
        <v>17</v>
      </c>
      <c r="C20" s="2" t="s">
        <v>379</v>
      </c>
      <c r="D20" s="2" t="s">
        <v>380</v>
      </c>
      <c r="E20" s="1" t="s">
        <v>89</v>
      </c>
      <c r="F20" s="1" t="s">
        <v>129</v>
      </c>
      <c r="G20" s="2" t="s">
        <v>61</v>
      </c>
      <c r="H20" s="2">
        <v>250</v>
      </c>
      <c r="I20" s="2" t="s">
        <v>381</v>
      </c>
      <c r="J20" s="2"/>
    </row>
    <row r="21" spans="1:10" ht="21.75" customHeight="1" x14ac:dyDescent="0.25">
      <c r="A21" s="2" t="s">
        <v>286</v>
      </c>
      <c r="B21" s="1">
        <v>18</v>
      </c>
      <c r="C21" s="2" t="s">
        <v>385</v>
      </c>
      <c r="D21" s="2" t="s">
        <v>56</v>
      </c>
      <c r="E21" s="1" t="s">
        <v>89</v>
      </c>
      <c r="F21" s="1" t="s">
        <v>129</v>
      </c>
      <c r="G21" s="2" t="s">
        <v>386</v>
      </c>
      <c r="H21" s="2">
        <v>250</v>
      </c>
      <c r="I21" s="2" t="s">
        <v>177</v>
      </c>
      <c r="J21" s="2"/>
    </row>
    <row r="22" spans="1:10" ht="21.75" customHeight="1" x14ac:dyDescent="0.25">
      <c r="A22" s="2" t="s">
        <v>286</v>
      </c>
      <c r="B22" s="1">
        <v>19</v>
      </c>
      <c r="C22" s="2" t="s">
        <v>167</v>
      </c>
      <c r="D22" s="2" t="s">
        <v>168</v>
      </c>
      <c r="E22" s="1" t="s">
        <v>89</v>
      </c>
      <c r="F22" s="1" t="s">
        <v>129</v>
      </c>
      <c r="G22" s="2" t="s">
        <v>169</v>
      </c>
      <c r="H22" s="2">
        <v>290</v>
      </c>
      <c r="I22" s="2" t="s">
        <v>117</v>
      </c>
      <c r="J22" s="2"/>
    </row>
    <row r="23" spans="1:10" ht="21.75" customHeight="1" x14ac:dyDescent="0.25">
      <c r="A23" s="2" t="s">
        <v>286</v>
      </c>
      <c r="B23" s="1">
        <v>20</v>
      </c>
      <c r="C23" s="2" t="s">
        <v>167</v>
      </c>
      <c r="D23" s="2" t="s">
        <v>173</v>
      </c>
      <c r="E23" s="1" t="s">
        <v>87</v>
      </c>
      <c r="F23" s="1" t="s">
        <v>174</v>
      </c>
      <c r="G23" s="2" t="s">
        <v>61</v>
      </c>
      <c r="H23" s="2">
        <v>125</v>
      </c>
      <c r="I23" s="2" t="s">
        <v>117</v>
      </c>
      <c r="J23" s="2"/>
    </row>
    <row r="24" spans="1:10" ht="21.75" customHeight="1" x14ac:dyDescent="0.25">
      <c r="A24" s="2" t="s">
        <v>286</v>
      </c>
      <c r="B24" s="1">
        <v>21</v>
      </c>
      <c r="C24" s="2" t="s">
        <v>140</v>
      </c>
      <c r="D24" s="2" t="s">
        <v>141</v>
      </c>
      <c r="E24" s="1" t="s">
        <v>89</v>
      </c>
      <c r="F24" s="1" t="s">
        <v>129</v>
      </c>
      <c r="G24" s="2" t="s">
        <v>390</v>
      </c>
      <c r="H24" s="2">
        <v>250</v>
      </c>
      <c r="I24" s="2" t="s">
        <v>117</v>
      </c>
      <c r="J24" s="2"/>
    </row>
    <row r="25" spans="1:10" ht="21.75" customHeight="1" x14ac:dyDescent="0.25">
      <c r="A25" s="2" t="s">
        <v>286</v>
      </c>
      <c r="B25" s="1">
        <v>22</v>
      </c>
      <c r="C25" s="2" t="s">
        <v>393</v>
      </c>
      <c r="D25" s="2" t="s">
        <v>394</v>
      </c>
      <c r="E25" s="1" t="s">
        <v>86</v>
      </c>
      <c r="F25" s="1" t="s">
        <v>129</v>
      </c>
      <c r="G25" s="2" t="s">
        <v>142</v>
      </c>
      <c r="H25" s="2">
        <v>250</v>
      </c>
      <c r="I25" s="2" t="s">
        <v>395</v>
      </c>
      <c r="J25" s="2"/>
    </row>
    <row r="26" spans="1:10" ht="21.75" customHeight="1" x14ac:dyDescent="0.25">
      <c r="A26" s="2" t="s">
        <v>286</v>
      </c>
      <c r="B26" s="1">
        <v>23</v>
      </c>
      <c r="C26" s="2" t="s">
        <v>216</v>
      </c>
      <c r="D26" s="2" t="s">
        <v>60</v>
      </c>
      <c r="E26" s="1" t="s">
        <v>367</v>
      </c>
      <c r="F26" s="1" t="s">
        <v>129</v>
      </c>
      <c r="G26" s="2" t="s">
        <v>142</v>
      </c>
      <c r="H26" s="2">
        <v>200</v>
      </c>
      <c r="I26" s="2" t="s">
        <v>217</v>
      </c>
      <c r="J26" s="2"/>
    </row>
    <row r="27" spans="1:10" ht="21.75" customHeight="1" x14ac:dyDescent="0.25">
      <c r="A27" s="2" t="s">
        <v>286</v>
      </c>
      <c r="B27" s="1">
        <v>24</v>
      </c>
      <c r="C27" s="2" t="s">
        <v>193</v>
      </c>
      <c r="D27" s="2" t="s">
        <v>402</v>
      </c>
      <c r="E27" s="1" t="s">
        <v>367</v>
      </c>
      <c r="F27" s="1" t="s">
        <v>129</v>
      </c>
      <c r="G27" s="2" t="s">
        <v>339</v>
      </c>
      <c r="H27" s="2">
        <v>200</v>
      </c>
      <c r="I27" s="2" t="s">
        <v>381</v>
      </c>
      <c r="J27" s="2"/>
    </row>
    <row r="28" spans="1:10" ht="21.75" customHeight="1" x14ac:dyDescent="0.25">
      <c r="A28" s="2" t="s">
        <v>286</v>
      </c>
      <c r="B28" s="1">
        <v>25</v>
      </c>
      <c r="C28" s="2" t="s">
        <v>149</v>
      </c>
      <c r="D28" s="2" t="s">
        <v>157</v>
      </c>
      <c r="E28" s="1" t="s">
        <v>86</v>
      </c>
      <c r="F28" s="1" t="s">
        <v>129</v>
      </c>
      <c r="G28" s="2" t="s">
        <v>54</v>
      </c>
      <c r="H28" s="2">
        <v>260</v>
      </c>
      <c r="I28" s="2" t="s">
        <v>116</v>
      </c>
      <c r="J28" s="2"/>
    </row>
    <row r="29" spans="1:10" ht="21.75" customHeight="1" x14ac:dyDescent="0.25">
      <c r="A29" s="2" t="s">
        <v>286</v>
      </c>
      <c r="B29" s="1">
        <v>26</v>
      </c>
      <c r="C29" s="2" t="s">
        <v>409</v>
      </c>
      <c r="D29" s="2" t="s">
        <v>410</v>
      </c>
      <c r="E29" s="1" t="s">
        <v>87</v>
      </c>
      <c r="F29" s="1" t="s">
        <v>129</v>
      </c>
      <c r="G29" s="2" t="s">
        <v>61</v>
      </c>
      <c r="H29" s="2">
        <v>250</v>
      </c>
      <c r="I29" s="2" t="s">
        <v>411</v>
      </c>
      <c r="J29" s="2"/>
    </row>
    <row r="30" spans="1:10" ht="21.75" customHeight="1" x14ac:dyDescent="0.25">
      <c r="A30" s="2" t="s">
        <v>286</v>
      </c>
      <c r="B30" s="1">
        <v>27</v>
      </c>
      <c r="C30" s="2" t="s">
        <v>160</v>
      </c>
      <c r="D30" s="2" t="s">
        <v>161</v>
      </c>
      <c r="E30" s="1" t="s">
        <v>87</v>
      </c>
      <c r="F30" s="1" t="s">
        <v>129</v>
      </c>
      <c r="G30" s="2" t="s">
        <v>159</v>
      </c>
      <c r="H30" s="2">
        <v>125</v>
      </c>
      <c r="I30" s="2" t="s">
        <v>116</v>
      </c>
      <c r="J30" s="2"/>
    </row>
    <row r="31" spans="1:10" ht="21.75" customHeight="1" x14ac:dyDescent="0.25">
      <c r="A31" s="2" t="s">
        <v>286</v>
      </c>
      <c r="B31" s="1">
        <v>28</v>
      </c>
      <c r="C31" s="2" t="s">
        <v>417</v>
      </c>
      <c r="D31" s="2" t="s">
        <v>48</v>
      </c>
      <c r="E31" s="1" t="s">
        <v>87</v>
      </c>
      <c r="F31" s="1" t="s">
        <v>129</v>
      </c>
      <c r="G31" s="2" t="s">
        <v>159</v>
      </c>
      <c r="H31" s="2">
        <v>250</v>
      </c>
      <c r="I31" s="2" t="s">
        <v>418</v>
      </c>
      <c r="J31" s="2"/>
    </row>
    <row r="32" spans="1:10" ht="21.75" customHeight="1" x14ac:dyDescent="0.25">
      <c r="A32" s="2" t="s">
        <v>286</v>
      </c>
      <c r="B32" s="1">
        <v>29</v>
      </c>
      <c r="C32" s="2" t="s">
        <v>419</v>
      </c>
      <c r="D32" s="2" t="s">
        <v>352</v>
      </c>
      <c r="E32" s="1" t="s">
        <v>86</v>
      </c>
      <c r="F32" s="1" t="s">
        <v>129</v>
      </c>
      <c r="G32" s="2" t="s">
        <v>61</v>
      </c>
      <c r="H32" s="2">
        <v>300</v>
      </c>
      <c r="I32" s="2" t="s">
        <v>117</v>
      </c>
      <c r="J32" s="2"/>
    </row>
    <row r="33" spans="1:10" ht="21.75" customHeight="1" x14ac:dyDescent="0.25">
      <c r="A33" s="2" t="s">
        <v>286</v>
      </c>
      <c r="B33" s="1">
        <v>30</v>
      </c>
      <c r="C33" s="2" t="s">
        <v>420</v>
      </c>
      <c r="D33" s="2" t="s">
        <v>225</v>
      </c>
      <c r="E33" s="1" t="s">
        <v>87</v>
      </c>
      <c r="F33" s="1" t="s">
        <v>423</v>
      </c>
      <c r="G33" s="2" t="s">
        <v>169</v>
      </c>
      <c r="H33" s="2">
        <v>125</v>
      </c>
      <c r="I33" s="2" t="s">
        <v>421</v>
      </c>
      <c r="J33" s="2"/>
    </row>
    <row r="34" spans="1:10" ht="21.75" customHeight="1" x14ac:dyDescent="0.25">
      <c r="A34" s="2" t="s">
        <v>286</v>
      </c>
      <c r="B34" s="1">
        <v>31</v>
      </c>
      <c r="C34" s="2" t="s">
        <v>424</v>
      </c>
      <c r="D34" s="2" t="s">
        <v>49</v>
      </c>
      <c r="E34" s="1" t="s">
        <v>87</v>
      </c>
      <c r="F34" s="1" t="s">
        <v>129</v>
      </c>
      <c r="G34" s="2" t="s">
        <v>159</v>
      </c>
      <c r="H34" s="2">
        <v>250</v>
      </c>
      <c r="I34" s="2" t="s">
        <v>177</v>
      </c>
      <c r="J34" s="2"/>
    </row>
    <row r="35" spans="1:10" ht="21.75" customHeight="1" x14ac:dyDescent="0.25">
      <c r="A35" s="2" t="s">
        <v>286</v>
      </c>
      <c r="B35" s="1">
        <v>32</v>
      </c>
      <c r="C35" s="2" t="s">
        <v>203</v>
      </c>
      <c r="D35" s="2" t="s">
        <v>49</v>
      </c>
      <c r="E35" s="1" t="s">
        <v>87</v>
      </c>
      <c r="F35" s="1" t="s">
        <v>129</v>
      </c>
      <c r="G35" s="2" t="s">
        <v>169</v>
      </c>
      <c r="H35" s="2">
        <v>250</v>
      </c>
      <c r="I35" s="2" t="s">
        <v>116</v>
      </c>
      <c r="J35" s="2"/>
    </row>
    <row r="36" spans="1:10" ht="21.75" customHeight="1" x14ac:dyDescent="0.25">
      <c r="A36" s="2" t="s">
        <v>286</v>
      </c>
      <c r="B36" s="1">
        <v>33</v>
      </c>
      <c r="C36" s="2" t="s">
        <v>426</v>
      </c>
      <c r="D36" s="2" t="s">
        <v>427</v>
      </c>
      <c r="E36" s="1" t="s">
        <v>86</v>
      </c>
      <c r="F36" s="1" t="s">
        <v>129</v>
      </c>
      <c r="G36" s="2" t="s">
        <v>169</v>
      </c>
      <c r="H36" s="2">
        <v>250</v>
      </c>
      <c r="I36" s="2" t="s">
        <v>117</v>
      </c>
      <c r="J36" s="2"/>
    </row>
    <row r="37" spans="1:10" ht="21.75" customHeight="1" x14ac:dyDescent="0.25">
      <c r="A37" s="2" t="s">
        <v>286</v>
      </c>
      <c r="B37" s="1">
        <v>34</v>
      </c>
      <c r="C37" s="2" t="s">
        <v>428</v>
      </c>
      <c r="D37" s="2" t="s">
        <v>228</v>
      </c>
      <c r="E37" s="1" t="s">
        <v>367</v>
      </c>
      <c r="F37" s="1" t="s">
        <v>129</v>
      </c>
      <c r="G37" s="2" t="s">
        <v>339</v>
      </c>
      <c r="H37" s="2">
        <v>200</v>
      </c>
      <c r="I37" s="2" t="s">
        <v>177</v>
      </c>
      <c r="J37" s="2"/>
    </row>
    <row r="38" spans="1:10" ht="21.75" customHeight="1" x14ac:dyDescent="0.25">
      <c r="A38" s="2" t="s">
        <v>286</v>
      </c>
      <c r="B38" s="1">
        <v>35</v>
      </c>
      <c r="C38" s="2" t="s">
        <v>160</v>
      </c>
      <c r="D38" s="2" t="s">
        <v>429</v>
      </c>
      <c r="E38" s="1" t="s">
        <v>86</v>
      </c>
      <c r="F38" s="1" t="s">
        <v>129</v>
      </c>
      <c r="G38" s="2" t="s">
        <v>169</v>
      </c>
      <c r="H38" s="2">
        <v>250</v>
      </c>
      <c r="I38" s="2" t="s">
        <v>204</v>
      </c>
      <c r="J38" s="2"/>
    </row>
    <row r="39" spans="1:10" ht="21.75" customHeight="1" x14ac:dyDescent="0.25">
      <c r="A39" s="2" t="s">
        <v>286</v>
      </c>
      <c r="B39" s="1">
        <v>36</v>
      </c>
      <c r="C39" s="2" t="s">
        <v>160</v>
      </c>
      <c r="D39" s="2" t="s">
        <v>168</v>
      </c>
      <c r="E39" s="1" t="s">
        <v>87</v>
      </c>
      <c r="F39" s="1" t="s">
        <v>129</v>
      </c>
      <c r="G39" s="2" t="s">
        <v>142</v>
      </c>
      <c r="H39" s="2">
        <v>250</v>
      </c>
      <c r="I39" s="2" t="s">
        <v>204</v>
      </c>
      <c r="J39" s="2"/>
    </row>
    <row r="40" spans="1:10" ht="21.75" customHeight="1" x14ac:dyDescent="0.25">
      <c r="A40" s="2" t="s">
        <v>286</v>
      </c>
      <c r="B40" s="1">
        <v>37</v>
      </c>
      <c r="C40" s="2" t="s">
        <v>430</v>
      </c>
      <c r="D40" s="2" t="s">
        <v>202</v>
      </c>
      <c r="E40" s="1" t="s">
        <v>87</v>
      </c>
      <c r="F40" s="1" t="s">
        <v>129</v>
      </c>
      <c r="G40" s="2" t="s">
        <v>61</v>
      </c>
      <c r="H40" s="2">
        <v>125</v>
      </c>
      <c r="I40" s="2" t="s">
        <v>204</v>
      </c>
      <c r="J40" s="2"/>
    </row>
    <row r="41" spans="1:10" ht="21.75" customHeight="1" x14ac:dyDescent="0.25">
      <c r="A41" s="2" t="s">
        <v>286</v>
      </c>
      <c r="B41" s="1">
        <v>38</v>
      </c>
      <c r="C41" s="2" t="s">
        <v>226</v>
      </c>
      <c r="D41" s="2" t="s">
        <v>150</v>
      </c>
      <c r="E41" s="1" t="s">
        <v>87</v>
      </c>
      <c r="F41" s="1" t="s">
        <v>129</v>
      </c>
      <c r="G41" s="2" t="s">
        <v>61</v>
      </c>
      <c r="H41" s="2">
        <v>280</v>
      </c>
      <c r="I41" s="2" t="s">
        <v>204</v>
      </c>
      <c r="J41" s="2"/>
    </row>
    <row r="42" spans="1:10" ht="21.75" customHeight="1" x14ac:dyDescent="0.25">
      <c r="A42" s="2" t="s">
        <v>286</v>
      </c>
      <c r="B42" s="1">
        <v>39</v>
      </c>
      <c r="C42" s="2" t="s">
        <v>431</v>
      </c>
      <c r="D42" s="2" t="s">
        <v>432</v>
      </c>
      <c r="E42" s="1" t="s">
        <v>89</v>
      </c>
      <c r="F42" s="1" t="s">
        <v>434</v>
      </c>
      <c r="G42" s="2" t="s">
        <v>159</v>
      </c>
      <c r="H42" s="2">
        <v>250</v>
      </c>
      <c r="I42" s="2" t="s">
        <v>433</v>
      </c>
      <c r="J42" s="2"/>
    </row>
    <row r="43" spans="1:10" ht="21.75" customHeight="1" x14ac:dyDescent="0.25">
      <c r="A43" s="2" t="s">
        <v>286</v>
      </c>
      <c r="B43" s="1">
        <v>40</v>
      </c>
      <c r="C43" s="2" t="s">
        <v>435</v>
      </c>
      <c r="D43" s="2" t="s">
        <v>436</v>
      </c>
      <c r="E43" s="1" t="s">
        <v>89</v>
      </c>
      <c r="F43" s="1" t="s">
        <v>129</v>
      </c>
      <c r="G43" s="2" t="s">
        <v>142</v>
      </c>
      <c r="H43" s="2">
        <v>15</v>
      </c>
      <c r="I43" s="2" t="s">
        <v>346</v>
      </c>
      <c r="J43" s="2"/>
    </row>
    <row r="44" spans="1:10" ht="21.75" customHeight="1" x14ac:dyDescent="0.25">
      <c r="A44" s="2" t="s">
        <v>286</v>
      </c>
      <c r="B44" s="1">
        <v>41</v>
      </c>
      <c r="C44" s="2" t="s">
        <v>437</v>
      </c>
      <c r="D44" s="2" t="s">
        <v>158</v>
      </c>
      <c r="E44" s="1" t="s">
        <v>87</v>
      </c>
      <c r="F44" s="1" t="s">
        <v>129</v>
      </c>
      <c r="G44" s="2" t="s">
        <v>61</v>
      </c>
      <c r="H44" s="2">
        <v>250</v>
      </c>
      <c r="I44" s="2" t="s">
        <v>438</v>
      </c>
      <c r="J44" s="2"/>
    </row>
    <row r="45" spans="1:10" ht="21.75" customHeight="1" x14ac:dyDescent="0.25">
      <c r="A45" s="2" t="s">
        <v>286</v>
      </c>
      <c r="B45" s="1">
        <v>42</v>
      </c>
      <c r="C45" s="2" t="s">
        <v>439</v>
      </c>
      <c r="D45" s="2" t="s">
        <v>440</v>
      </c>
      <c r="E45" s="1" t="s">
        <v>89</v>
      </c>
      <c r="F45" s="1" t="s">
        <v>129</v>
      </c>
      <c r="G45" s="2" t="s">
        <v>142</v>
      </c>
      <c r="H45" s="2">
        <v>200</v>
      </c>
      <c r="I45" s="2" t="s">
        <v>433</v>
      </c>
      <c r="J45" s="2"/>
    </row>
    <row r="46" spans="1:10" ht="21.75" customHeight="1" x14ac:dyDescent="0.25">
      <c r="A46" s="2" t="s">
        <v>286</v>
      </c>
      <c r="B46" s="1">
        <v>43</v>
      </c>
      <c r="C46" s="2" t="s">
        <v>199</v>
      </c>
      <c r="D46" s="2" t="s">
        <v>200</v>
      </c>
      <c r="E46" s="1" t="s">
        <v>87</v>
      </c>
      <c r="F46" s="1" t="s">
        <v>423</v>
      </c>
      <c r="G46" s="2" t="s">
        <v>61</v>
      </c>
      <c r="H46" s="2">
        <v>125</v>
      </c>
      <c r="I46" s="2" t="s">
        <v>315</v>
      </c>
      <c r="J46" s="2"/>
    </row>
    <row r="47" spans="1:10" ht="21.75" customHeight="1" x14ac:dyDescent="0.25">
      <c r="A47" s="2" t="s">
        <v>286</v>
      </c>
      <c r="B47" s="1">
        <v>44</v>
      </c>
      <c r="C47" s="2" t="s">
        <v>441</v>
      </c>
      <c r="D47" s="2" t="s">
        <v>442</v>
      </c>
      <c r="E47" s="1" t="s">
        <v>87</v>
      </c>
      <c r="F47" s="1" t="s">
        <v>129</v>
      </c>
      <c r="G47" s="2" t="s">
        <v>61</v>
      </c>
      <c r="H47" s="2">
        <v>280</v>
      </c>
      <c r="I47" s="2" t="s">
        <v>353</v>
      </c>
      <c r="J47" s="2"/>
    </row>
    <row r="48" spans="1:10" ht="21.75" customHeight="1" x14ac:dyDescent="0.25">
      <c r="A48" s="2" t="s">
        <v>286</v>
      </c>
      <c r="B48" s="1">
        <v>45</v>
      </c>
      <c r="C48" s="2" t="s">
        <v>167</v>
      </c>
      <c r="D48" s="2" t="s">
        <v>212</v>
      </c>
      <c r="E48" s="1" t="s">
        <v>89</v>
      </c>
      <c r="F48" s="1" t="s">
        <v>129</v>
      </c>
      <c r="G48" s="2" t="s">
        <v>61</v>
      </c>
      <c r="H48" s="2">
        <v>280</v>
      </c>
      <c r="I48" s="2" t="s">
        <v>117</v>
      </c>
      <c r="J48" s="2"/>
    </row>
    <row r="49" spans="1:10" ht="21.75" customHeight="1" x14ac:dyDescent="0.25">
      <c r="A49" s="2" t="s">
        <v>286</v>
      </c>
      <c r="B49" s="1">
        <v>46</v>
      </c>
      <c r="C49" s="2" t="s">
        <v>149</v>
      </c>
      <c r="D49" s="2" t="s">
        <v>150</v>
      </c>
      <c r="E49" s="1" t="s">
        <v>87</v>
      </c>
      <c r="F49" s="1" t="s">
        <v>129</v>
      </c>
      <c r="G49" s="2" t="s">
        <v>54</v>
      </c>
      <c r="H49" s="2">
        <v>260</v>
      </c>
      <c r="I49" s="2" t="s">
        <v>116</v>
      </c>
      <c r="J49" s="2"/>
    </row>
    <row r="50" spans="1:10" ht="21.75" customHeight="1" x14ac:dyDescent="0.25">
      <c r="A50" s="2" t="s">
        <v>286</v>
      </c>
      <c r="B50" s="1">
        <v>47</v>
      </c>
      <c r="C50" s="2" t="s">
        <v>194</v>
      </c>
      <c r="D50" s="2" t="s">
        <v>195</v>
      </c>
      <c r="E50" s="1" t="s">
        <v>87</v>
      </c>
      <c r="F50" s="1" t="s">
        <v>129</v>
      </c>
      <c r="G50" s="2" t="s">
        <v>61</v>
      </c>
      <c r="H50" s="2">
        <v>280</v>
      </c>
      <c r="I50" s="2" t="s">
        <v>117</v>
      </c>
      <c r="J50" s="2"/>
    </row>
    <row r="51" spans="1:10" ht="21.75" customHeight="1" x14ac:dyDescent="0.25">
      <c r="A51" s="2" t="s">
        <v>286</v>
      </c>
      <c r="B51" s="1">
        <v>48</v>
      </c>
      <c r="C51" s="2" t="s">
        <v>193</v>
      </c>
      <c r="D51" s="2" t="s">
        <v>215</v>
      </c>
      <c r="E51" s="1" t="s">
        <v>88</v>
      </c>
      <c r="F51" s="1" t="s">
        <v>423</v>
      </c>
      <c r="G51" s="2" t="s">
        <v>142</v>
      </c>
      <c r="H51" s="2">
        <v>80</v>
      </c>
      <c r="I51" s="2" t="s">
        <v>180</v>
      </c>
      <c r="J51" s="2"/>
    </row>
    <row r="52" spans="1:10" ht="21.75" customHeight="1" x14ac:dyDescent="0.25">
      <c r="A52" s="2" t="s">
        <v>286</v>
      </c>
      <c r="B52" s="1">
        <v>49</v>
      </c>
      <c r="C52" s="2" t="s">
        <v>193</v>
      </c>
      <c r="D52" s="2" t="s">
        <v>214</v>
      </c>
      <c r="E52" s="1" t="s">
        <v>89</v>
      </c>
      <c r="F52" s="1" t="s">
        <v>129</v>
      </c>
      <c r="G52" s="2" t="s">
        <v>169</v>
      </c>
      <c r="H52" s="2">
        <v>250</v>
      </c>
      <c r="I52" s="2" t="s">
        <v>180</v>
      </c>
      <c r="J52" s="2"/>
    </row>
    <row r="53" spans="1:10" ht="21.75" customHeight="1" x14ac:dyDescent="0.25">
      <c r="A53" s="2" t="s">
        <v>286</v>
      </c>
      <c r="B53" s="1">
        <v>50</v>
      </c>
      <c r="C53" s="2" t="s">
        <v>443</v>
      </c>
      <c r="D53" s="2" t="s">
        <v>444</v>
      </c>
      <c r="E53" s="1" t="s">
        <v>307</v>
      </c>
      <c r="F53" s="1" t="s">
        <v>129</v>
      </c>
      <c r="G53" s="2" t="s">
        <v>61</v>
      </c>
      <c r="H53" s="2">
        <v>300</v>
      </c>
      <c r="I53" s="2" t="s">
        <v>315</v>
      </c>
      <c r="J53" s="2"/>
    </row>
    <row r="54" spans="1:10" ht="21.75" customHeight="1" x14ac:dyDescent="0.25">
      <c r="A54" s="2" t="s">
        <v>286</v>
      </c>
      <c r="B54" s="1">
        <v>51</v>
      </c>
      <c r="C54" s="2" t="s">
        <v>445</v>
      </c>
      <c r="D54" s="2" t="s">
        <v>147</v>
      </c>
      <c r="E54" s="1" t="s">
        <v>86</v>
      </c>
      <c r="F54" s="1" t="s">
        <v>129</v>
      </c>
      <c r="G54" s="2" t="s">
        <v>148</v>
      </c>
      <c r="H54" s="2">
        <v>280</v>
      </c>
      <c r="I54" s="2" t="s">
        <v>446</v>
      </c>
      <c r="J54" s="2"/>
    </row>
    <row r="55" spans="1:10" ht="21.75" customHeight="1" x14ac:dyDescent="0.25">
      <c r="A55" s="2" t="s">
        <v>286</v>
      </c>
      <c r="B55" s="1">
        <v>52</v>
      </c>
      <c r="C55" s="2" t="s">
        <v>447</v>
      </c>
      <c r="D55" s="2" t="s">
        <v>448</v>
      </c>
      <c r="E55" s="1" t="s">
        <v>87</v>
      </c>
      <c r="F55" s="1" t="s">
        <v>129</v>
      </c>
      <c r="G55" s="2" t="s">
        <v>61</v>
      </c>
      <c r="H55" s="2">
        <v>300</v>
      </c>
      <c r="I55" s="2" t="s">
        <v>72</v>
      </c>
      <c r="J55" s="2"/>
    </row>
    <row r="56" spans="1:10" ht="21.75" customHeight="1" x14ac:dyDescent="0.25">
      <c r="A56" s="2" t="s">
        <v>286</v>
      </c>
      <c r="B56" s="1">
        <v>53</v>
      </c>
      <c r="C56" s="2" t="s">
        <v>218</v>
      </c>
      <c r="D56" s="2" t="s">
        <v>219</v>
      </c>
      <c r="E56" s="1" t="s">
        <v>86</v>
      </c>
      <c r="F56" s="1" t="s">
        <v>129</v>
      </c>
      <c r="G56" s="2" t="s">
        <v>169</v>
      </c>
      <c r="H56" s="2">
        <v>250</v>
      </c>
      <c r="I56" s="2" t="s">
        <v>178</v>
      </c>
      <c r="J56" s="2"/>
    </row>
    <row r="57" spans="1:10" ht="21.75" customHeight="1" x14ac:dyDescent="0.25">
      <c r="A57" s="2" t="s">
        <v>286</v>
      </c>
      <c r="B57" s="1">
        <v>54</v>
      </c>
      <c r="C57" s="2" t="s">
        <v>449</v>
      </c>
      <c r="D57" s="2" t="s">
        <v>359</v>
      </c>
      <c r="E57" s="1" t="s">
        <v>87</v>
      </c>
      <c r="F57" s="1" t="s">
        <v>129</v>
      </c>
      <c r="G57" s="2" t="s">
        <v>61</v>
      </c>
      <c r="H57" s="2">
        <v>250</v>
      </c>
      <c r="I57" s="2" t="s">
        <v>117</v>
      </c>
      <c r="J57" s="2"/>
    </row>
    <row r="58" spans="1:10" ht="21.75" customHeight="1" x14ac:dyDescent="0.25">
      <c r="A58" s="2" t="s">
        <v>286</v>
      </c>
      <c r="B58" s="1">
        <v>55</v>
      </c>
      <c r="C58" s="2" t="s">
        <v>450</v>
      </c>
      <c r="D58" s="2" t="s">
        <v>451</v>
      </c>
      <c r="E58" s="1" t="s">
        <v>86</v>
      </c>
      <c r="F58" s="1" t="s">
        <v>129</v>
      </c>
      <c r="G58" s="2" t="s">
        <v>61</v>
      </c>
      <c r="H58" s="2">
        <v>300</v>
      </c>
      <c r="I58" s="2" t="s">
        <v>227</v>
      </c>
      <c r="J58" s="2"/>
    </row>
    <row r="59" spans="1:10" ht="21.75" customHeight="1" x14ac:dyDescent="0.25">
      <c r="A59" s="2" t="s">
        <v>286</v>
      </c>
      <c r="B59" s="1">
        <v>56</v>
      </c>
      <c r="C59" s="2" t="s">
        <v>205</v>
      </c>
      <c r="D59" s="2" t="s">
        <v>49</v>
      </c>
      <c r="E59" s="1" t="s">
        <v>367</v>
      </c>
      <c r="F59" s="1" t="s">
        <v>129</v>
      </c>
      <c r="G59" s="2" t="s">
        <v>9</v>
      </c>
      <c r="H59" s="2">
        <v>240</v>
      </c>
      <c r="I59" s="2" t="s">
        <v>206</v>
      </c>
      <c r="J59" s="2"/>
    </row>
    <row r="60" spans="1:10" ht="21.75" customHeight="1" x14ac:dyDescent="0.25">
      <c r="A60" s="2" t="s">
        <v>286</v>
      </c>
      <c r="B60" s="1">
        <v>57</v>
      </c>
      <c r="C60" s="2" t="s">
        <v>134</v>
      </c>
      <c r="D60" s="2" t="s">
        <v>135</v>
      </c>
      <c r="E60" s="1" t="s">
        <v>367</v>
      </c>
      <c r="F60" s="1" t="s">
        <v>129</v>
      </c>
      <c r="G60" s="2" t="s">
        <v>136</v>
      </c>
      <c r="H60" s="2">
        <v>175</v>
      </c>
      <c r="I60" s="2" t="s">
        <v>117</v>
      </c>
      <c r="J60" s="2"/>
    </row>
    <row r="61" spans="1:10" ht="21.75" customHeight="1" x14ac:dyDescent="0.25">
      <c r="A61" s="2" t="s">
        <v>286</v>
      </c>
      <c r="B61" s="1">
        <v>58</v>
      </c>
      <c r="C61" s="2" t="s">
        <v>197</v>
      </c>
      <c r="D61" s="2" t="s">
        <v>198</v>
      </c>
      <c r="E61" s="1" t="s">
        <v>87</v>
      </c>
      <c r="F61" s="1" t="s">
        <v>129</v>
      </c>
      <c r="G61" s="2" t="s">
        <v>390</v>
      </c>
      <c r="H61" s="2">
        <v>300</v>
      </c>
      <c r="I61" s="2" t="s">
        <v>180</v>
      </c>
      <c r="J61" s="2"/>
    </row>
    <row r="62" spans="1:10" ht="21.75" customHeight="1" x14ac:dyDescent="0.25">
      <c r="A62" s="2" t="s">
        <v>286</v>
      </c>
      <c r="B62" s="1">
        <v>59</v>
      </c>
      <c r="C62" s="2" t="s">
        <v>452</v>
      </c>
      <c r="D62" s="2" t="s">
        <v>453</v>
      </c>
      <c r="E62" s="1" t="s">
        <v>87</v>
      </c>
      <c r="F62" s="1" t="s">
        <v>129</v>
      </c>
      <c r="G62" s="2" t="s">
        <v>142</v>
      </c>
      <c r="H62" s="2">
        <v>300</v>
      </c>
      <c r="I62" s="2" t="s">
        <v>204</v>
      </c>
      <c r="J62" s="2"/>
    </row>
    <row r="63" spans="1:10" ht="21.75" customHeight="1" x14ac:dyDescent="0.25">
      <c r="A63" s="2" t="s">
        <v>286</v>
      </c>
      <c r="B63" s="1">
        <v>60</v>
      </c>
      <c r="C63" s="2" t="s">
        <v>454</v>
      </c>
      <c r="D63" s="2" t="s">
        <v>455</v>
      </c>
      <c r="E63" s="1" t="s">
        <v>307</v>
      </c>
      <c r="F63" s="1" t="s">
        <v>129</v>
      </c>
      <c r="G63" s="2" t="s">
        <v>390</v>
      </c>
      <c r="H63" s="2">
        <v>300</v>
      </c>
      <c r="I63" s="2" t="s">
        <v>204</v>
      </c>
      <c r="J63" s="2"/>
    </row>
    <row r="64" spans="1:10" ht="21.75" customHeight="1" x14ac:dyDescent="0.25">
      <c r="A64" s="2" t="s">
        <v>286</v>
      </c>
      <c r="B64" s="1">
        <v>61</v>
      </c>
      <c r="C64" s="2" t="s">
        <v>456</v>
      </c>
      <c r="D64" s="2" t="s">
        <v>168</v>
      </c>
      <c r="E64" s="1" t="s">
        <v>88</v>
      </c>
      <c r="F64" s="1" t="s">
        <v>129</v>
      </c>
      <c r="G64" s="2" t="s">
        <v>61</v>
      </c>
      <c r="H64" s="2">
        <v>250</v>
      </c>
      <c r="I64" s="2" t="s">
        <v>117</v>
      </c>
      <c r="J64" s="2"/>
    </row>
    <row r="65" spans="1:10" ht="21.75" customHeight="1" x14ac:dyDescent="0.25">
      <c r="A65" s="2" t="s">
        <v>286</v>
      </c>
      <c r="B65" s="1">
        <v>62</v>
      </c>
      <c r="C65" s="2" t="s">
        <v>213</v>
      </c>
      <c r="D65" s="2" t="s">
        <v>135</v>
      </c>
      <c r="E65" s="1" t="s">
        <v>367</v>
      </c>
      <c r="F65" s="1" t="s">
        <v>129</v>
      </c>
      <c r="G65" s="2" t="s">
        <v>136</v>
      </c>
      <c r="H65" s="2">
        <v>175</v>
      </c>
      <c r="I65" s="2" t="s">
        <v>117</v>
      </c>
      <c r="J65" s="2"/>
    </row>
    <row r="66" spans="1:10" ht="21.75" customHeight="1" x14ac:dyDescent="0.25">
      <c r="A66" s="2" t="s">
        <v>286</v>
      </c>
      <c r="B66" s="1">
        <v>63</v>
      </c>
      <c r="C66" s="2" t="s">
        <v>207</v>
      </c>
      <c r="D66" s="2" t="s">
        <v>208</v>
      </c>
      <c r="E66" s="1" t="s">
        <v>86</v>
      </c>
      <c r="F66" s="1" t="s">
        <v>174</v>
      </c>
      <c r="G66" s="2" t="s">
        <v>142</v>
      </c>
      <c r="H66" s="2">
        <v>125</v>
      </c>
      <c r="I66" s="2" t="s">
        <v>204</v>
      </c>
      <c r="J66" s="2"/>
    </row>
    <row r="67" spans="1:10" ht="21.75" customHeight="1" x14ac:dyDescent="0.25">
      <c r="A67" s="2" t="s">
        <v>286</v>
      </c>
      <c r="B67" s="1">
        <v>64</v>
      </c>
      <c r="C67" s="2" t="s">
        <v>196</v>
      </c>
      <c r="D67" s="2" t="s">
        <v>220</v>
      </c>
      <c r="E67" s="1" t="s">
        <v>89</v>
      </c>
      <c r="F67" s="1" t="s">
        <v>174</v>
      </c>
      <c r="G67" s="2" t="s">
        <v>142</v>
      </c>
      <c r="H67" s="2">
        <v>80</v>
      </c>
      <c r="I67" s="2" t="s">
        <v>221</v>
      </c>
      <c r="J67" s="2"/>
    </row>
    <row r="68" spans="1:10" ht="21.75" customHeight="1" x14ac:dyDescent="0.25">
      <c r="A68" s="2" t="s">
        <v>286</v>
      </c>
      <c r="B68" s="1">
        <v>65</v>
      </c>
      <c r="C68" s="2" t="s">
        <v>457</v>
      </c>
      <c r="D68" s="2" t="s">
        <v>458</v>
      </c>
      <c r="E68" s="1" t="s">
        <v>87</v>
      </c>
      <c r="F68" s="1" t="s">
        <v>129</v>
      </c>
      <c r="G68" s="2" t="s">
        <v>61</v>
      </c>
      <c r="H68" s="2">
        <v>300</v>
      </c>
      <c r="I68" s="2" t="s">
        <v>178</v>
      </c>
      <c r="J68" s="2"/>
    </row>
    <row r="69" spans="1:10" ht="21.75" customHeight="1" x14ac:dyDescent="0.25">
      <c r="A69" s="2" t="s">
        <v>286</v>
      </c>
      <c r="B69" s="1">
        <v>66</v>
      </c>
      <c r="C69" s="2" t="s">
        <v>189</v>
      </c>
      <c r="D69" s="2" t="s">
        <v>141</v>
      </c>
      <c r="E69" s="1" t="s">
        <v>89</v>
      </c>
      <c r="F69" s="1" t="s">
        <v>129</v>
      </c>
      <c r="G69" s="2" t="s">
        <v>61</v>
      </c>
      <c r="H69" s="2">
        <v>250</v>
      </c>
      <c r="I69" s="2" t="s">
        <v>116</v>
      </c>
      <c r="J69" s="2"/>
    </row>
    <row r="70" spans="1:10" ht="21.75" customHeight="1" x14ac:dyDescent="0.25">
      <c r="A70" s="2" t="s">
        <v>286</v>
      </c>
      <c r="B70" s="1">
        <v>67</v>
      </c>
      <c r="C70" s="2" t="s">
        <v>459</v>
      </c>
      <c r="D70" s="2" t="s">
        <v>460</v>
      </c>
      <c r="E70" s="1" t="s">
        <v>87</v>
      </c>
      <c r="F70" s="1" t="s">
        <v>129</v>
      </c>
      <c r="G70" s="2" t="s">
        <v>54</v>
      </c>
      <c r="H70" s="2">
        <v>260</v>
      </c>
      <c r="I70" s="2" t="s">
        <v>177</v>
      </c>
      <c r="J70" s="2"/>
    </row>
    <row r="71" spans="1:10" ht="21.75" customHeight="1" x14ac:dyDescent="0.25">
      <c r="A71" s="2" t="s">
        <v>286</v>
      </c>
      <c r="B71" s="1">
        <v>68</v>
      </c>
      <c r="C71" s="2" t="s">
        <v>461</v>
      </c>
      <c r="D71" s="2" t="s">
        <v>365</v>
      </c>
      <c r="E71" s="1" t="s">
        <v>87</v>
      </c>
      <c r="F71" s="1" t="s">
        <v>129</v>
      </c>
      <c r="G71" s="2" t="s">
        <v>61</v>
      </c>
      <c r="H71" s="2">
        <v>250</v>
      </c>
      <c r="I71" s="2" t="s">
        <v>411</v>
      </c>
      <c r="J71" s="2"/>
    </row>
    <row r="72" spans="1:10" ht="21.75" customHeight="1" x14ac:dyDescent="0.25">
      <c r="A72" s="2" t="s">
        <v>286</v>
      </c>
      <c r="B72" s="1">
        <v>69</v>
      </c>
      <c r="C72" s="2" t="s">
        <v>462</v>
      </c>
      <c r="D72" s="2" t="s">
        <v>49</v>
      </c>
      <c r="E72" s="1" t="s">
        <v>87</v>
      </c>
      <c r="F72" s="1" t="s">
        <v>129</v>
      </c>
      <c r="G72" s="2" t="s">
        <v>61</v>
      </c>
      <c r="H72" s="2">
        <v>250</v>
      </c>
      <c r="I72" s="2" t="s">
        <v>463</v>
      </c>
      <c r="J72" s="2"/>
    </row>
    <row r="73" spans="1:10" ht="21.75" customHeight="1" x14ac:dyDescent="0.25">
      <c r="A73" s="2" t="s">
        <v>286</v>
      </c>
      <c r="B73" s="1">
        <v>69</v>
      </c>
      <c r="C73" s="2" t="s">
        <v>462</v>
      </c>
      <c r="D73" s="2" t="s">
        <v>464</v>
      </c>
      <c r="E73" s="1" t="s">
        <v>87</v>
      </c>
      <c r="F73" s="1" t="s">
        <v>129</v>
      </c>
      <c r="G73" s="2" t="s">
        <v>61</v>
      </c>
      <c r="H73" s="2">
        <v>250</v>
      </c>
      <c r="I73" s="2" t="s">
        <v>463</v>
      </c>
      <c r="J73" s="2"/>
    </row>
    <row r="74" spans="1:10" ht="21.75" customHeight="1" x14ac:dyDescent="0.25">
      <c r="A74" s="2" t="s">
        <v>286</v>
      </c>
      <c r="B74" s="1">
        <v>71</v>
      </c>
      <c r="C74" s="2" t="s">
        <v>465</v>
      </c>
      <c r="D74" s="2" t="s">
        <v>53</v>
      </c>
      <c r="E74" s="1" t="s">
        <v>88</v>
      </c>
      <c r="F74" s="1" t="s">
        <v>129</v>
      </c>
      <c r="G74" s="2" t="s">
        <v>142</v>
      </c>
      <c r="H74" s="2">
        <v>125</v>
      </c>
      <c r="I74" s="2" t="s">
        <v>466</v>
      </c>
      <c r="J74" s="2"/>
    </row>
    <row r="75" spans="1:10" ht="21.75" customHeight="1" x14ac:dyDescent="0.25">
      <c r="A75" s="2" t="s">
        <v>286</v>
      </c>
      <c r="B75" s="1">
        <v>72</v>
      </c>
      <c r="C75" s="2" t="s">
        <v>468</v>
      </c>
      <c r="D75" s="2" t="s">
        <v>469</v>
      </c>
      <c r="E75" s="1" t="s">
        <v>87</v>
      </c>
      <c r="F75" s="1" t="s">
        <v>129</v>
      </c>
      <c r="G75" s="2" t="s">
        <v>61</v>
      </c>
      <c r="H75" s="2">
        <v>250</v>
      </c>
      <c r="I75" s="2" t="s">
        <v>117</v>
      </c>
      <c r="J75" s="2"/>
    </row>
    <row r="76" spans="1:10" ht="21.75" customHeight="1" x14ac:dyDescent="0.25">
      <c r="A76" s="2" t="s">
        <v>286</v>
      </c>
      <c r="B76" s="1">
        <v>73</v>
      </c>
      <c r="C76" s="2" t="s">
        <v>196</v>
      </c>
      <c r="D76" s="2" t="s">
        <v>222</v>
      </c>
      <c r="E76" s="1" t="s">
        <v>86</v>
      </c>
      <c r="F76" s="1" t="s">
        <v>162</v>
      </c>
      <c r="G76" s="2" t="s">
        <v>142</v>
      </c>
      <c r="H76" s="2">
        <v>125</v>
      </c>
      <c r="I76" s="2" t="s">
        <v>221</v>
      </c>
      <c r="J76" s="2"/>
    </row>
    <row r="77" spans="1:10" ht="21.75" customHeight="1" x14ac:dyDescent="0.25">
      <c r="A77" s="2" t="s">
        <v>286</v>
      </c>
      <c r="B77" s="1">
        <v>74</v>
      </c>
      <c r="C77" s="2" t="s">
        <v>470</v>
      </c>
      <c r="D77" s="2" t="s">
        <v>471</v>
      </c>
      <c r="E77" s="1" t="s">
        <v>89</v>
      </c>
      <c r="F77" s="1" t="s">
        <v>129</v>
      </c>
      <c r="G77" s="2" t="s">
        <v>159</v>
      </c>
      <c r="H77" s="2">
        <v>250</v>
      </c>
      <c r="I77" s="2" t="s">
        <v>177</v>
      </c>
      <c r="J77" s="2"/>
    </row>
    <row r="78" spans="1:10" ht="21.75" customHeight="1" x14ac:dyDescent="0.25">
      <c r="A78" s="2" t="s">
        <v>286</v>
      </c>
      <c r="B78" s="1">
        <v>75</v>
      </c>
      <c r="C78" s="2" t="s">
        <v>472</v>
      </c>
      <c r="D78" s="2" t="s">
        <v>458</v>
      </c>
      <c r="E78" s="1" t="s">
        <v>88</v>
      </c>
      <c r="F78" s="1" t="s">
        <v>129</v>
      </c>
      <c r="G78" s="2" t="s">
        <v>339</v>
      </c>
      <c r="H78" s="2">
        <v>280</v>
      </c>
      <c r="I78" s="2" t="s">
        <v>381</v>
      </c>
      <c r="J78" s="2"/>
    </row>
    <row r="79" spans="1:10" ht="21.75" customHeight="1" x14ac:dyDescent="0.25">
      <c r="A79" s="2" t="s">
        <v>286</v>
      </c>
      <c r="B79" s="1">
        <v>76</v>
      </c>
      <c r="C79" s="2" t="s">
        <v>473</v>
      </c>
      <c r="D79" s="2" t="s">
        <v>150</v>
      </c>
      <c r="E79" s="1" t="s">
        <v>307</v>
      </c>
      <c r="F79" s="1" t="s">
        <v>129</v>
      </c>
      <c r="G79" s="2" t="s">
        <v>54</v>
      </c>
      <c r="H79" s="2">
        <v>260</v>
      </c>
      <c r="I79" s="2" t="s">
        <v>411</v>
      </c>
      <c r="J79" s="2"/>
    </row>
    <row r="80" spans="1:10" ht="21.75" customHeight="1" x14ac:dyDescent="0.25">
      <c r="A80" s="2" t="s">
        <v>286</v>
      </c>
      <c r="B80" s="1">
        <v>77</v>
      </c>
      <c r="C80" s="2" t="s">
        <v>474</v>
      </c>
      <c r="D80" s="2" t="s">
        <v>475</v>
      </c>
      <c r="E80" s="1" t="s">
        <v>86</v>
      </c>
      <c r="F80" s="1" t="s">
        <v>129</v>
      </c>
      <c r="G80" s="2" t="s">
        <v>61</v>
      </c>
      <c r="H80" s="2">
        <v>280</v>
      </c>
      <c r="I80" s="2" t="s">
        <v>227</v>
      </c>
      <c r="J80" s="2"/>
    </row>
    <row r="81" spans="1:10" ht="21.75" customHeight="1" x14ac:dyDescent="0.25">
      <c r="A81" s="2" t="s">
        <v>286</v>
      </c>
      <c r="B81" s="1">
        <v>78</v>
      </c>
      <c r="C81" s="2" t="s">
        <v>474</v>
      </c>
      <c r="D81" s="2" t="s">
        <v>476</v>
      </c>
      <c r="E81" s="1" t="s">
        <v>86</v>
      </c>
      <c r="F81" s="1" t="s">
        <v>129</v>
      </c>
      <c r="G81" s="2" t="s">
        <v>61</v>
      </c>
      <c r="H81" s="2">
        <v>250</v>
      </c>
      <c r="I81" s="2" t="s">
        <v>227</v>
      </c>
      <c r="J81" s="2"/>
    </row>
    <row r="82" spans="1:10" ht="21.75" customHeight="1" x14ac:dyDescent="0.25">
      <c r="A82" s="2" t="s">
        <v>286</v>
      </c>
      <c r="B82" s="1">
        <v>79</v>
      </c>
      <c r="C82" s="2" t="s">
        <v>477</v>
      </c>
      <c r="D82" s="2" t="s">
        <v>478</v>
      </c>
      <c r="E82" s="1" t="s">
        <v>307</v>
      </c>
      <c r="F82" s="1" t="s">
        <v>129</v>
      </c>
      <c r="G82" s="2" t="s">
        <v>142</v>
      </c>
      <c r="H82" s="2">
        <v>300</v>
      </c>
      <c r="I82" s="2" t="s">
        <v>433</v>
      </c>
      <c r="J82" s="2"/>
    </row>
    <row r="83" spans="1:10" ht="21.75" customHeight="1" x14ac:dyDescent="0.25">
      <c r="A83" s="2" t="s">
        <v>286</v>
      </c>
      <c r="B83" s="1">
        <v>80</v>
      </c>
      <c r="C83" s="2" t="s">
        <v>479</v>
      </c>
      <c r="D83" s="2" t="s">
        <v>480</v>
      </c>
      <c r="E83" s="1" t="s">
        <v>307</v>
      </c>
      <c r="F83" s="1" t="s">
        <v>129</v>
      </c>
      <c r="G83" s="2" t="s">
        <v>142</v>
      </c>
      <c r="H83" s="2">
        <v>300</v>
      </c>
      <c r="I83" s="2" t="s">
        <v>204</v>
      </c>
      <c r="J83" s="2"/>
    </row>
    <row r="84" spans="1:10" ht="21.75" customHeight="1" x14ac:dyDescent="0.25">
      <c r="A84" s="2" t="s">
        <v>286</v>
      </c>
      <c r="B84" s="1">
        <v>81</v>
      </c>
      <c r="C84" s="2" t="s">
        <v>481</v>
      </c>
      <c r="D84" s="2" t="s">
        <v>195</v>
      </c>
      <c r="E84" s="1" t="s">
        <v>88</v>
      </c>
      <c r="F84" s="1" t="s">
        <v>129</v>
      </c>
      <c r="G84" s="2" t="s">
        <v>339</v>
      </c>
      <c r="H84" s="2">
        <v>200</v>
      </c>
      <c r="I84" s="2" t="s">
        <v>204</v>
      </c>
      <c r="J84" s="2"/>
    </row>
    <row r="85" spans="1:10" x14ac:dyDescent="0.25">
      <c r="A85" s="2"/>
      <c r="B85" s="1"/>
      <c r="C85" s="2"/>
      <c r="D85" s="2"/>
      <c r="E85" s="1"/>
      <c r="F85" s="1"/>
      <c r="G85" s="2"/>
      <c r="H85" s="2"/>
      <c r="I85" s="2"/>
      <c r="J85" s="2"/>
    </row>
    <row r="86" spans="1:10" x14ac:dyDescent="0.25">
      <c r="A86" s="2"/>
      <c r="B86" s="1"/>
      <c r="C86" s="2"/>
      <c r="D86" s="2"/>
      <c r="E86" s="1"/>
      <c r="F86" s="1"/>
      <c r="G86" s="2"/>
      <c r="H86" s="2"/>
      <c r="I86" s="2"/>
      <c r="J86" s="2"/>
    </row>
    <row r="87" spans="1:10" x14ac:dyDescent="0.25">
      <c r="A87" s="2"/>
      <c r="B87" s="1"/>
      <c r="C87" s="2"/>
      <c r="D87" s="2"/>
      <c r="E87" s="1"/>
      <c r="F87" s="1"/>
      <c r="G87" s="2"/>
      <c r="H87" s="2"/>
      <c r="I87" s="2"/>
      <c r="J87" s="2"/>
    </row>
    <row r="88" spans="1:10" x14ac:dyDescent="0.25">
      <c r="A88" s="2"/>
      <c r="B88" s="1"/>
      <c r="C88" s="2"/>
      <c r="D88" s="2"/>
      <c r="E88" s="1"/>
      <c r="F88" s="1"/>
      <c r="G88" s="2"/>
      <c r="H88" s="2"/>
      <c r="I88" s="2"/>
      <c r="J88" s="2"/>
    </row>
    <row r="89" spans="1:10" x14ac:dyDescent="0.25">
      <c r="A89" s="2"/>
      <c r="B89" s="1"/>
      <c r="C89" s="2"/>
      <c r="D89" s="2"/>
      <c r="E89" s="1"/>
      <c r="F89" s="1"/>
      <c r="G89" s="2"/>
      <c r="H89" s="2"/>
      <c r="I89" s="2"/>
      <c r="J89" s="2"/>
    </row>
    <row r="90" spans="1:10" x14ac:dyDescent="0.25">
      <c r="A90" s="2"/>
      <c r="B90" s="1"/>
      <c r="C90" s="2"/>
      <c r="D90" s="2"/>
      <c r="E90" s="1"/>
      <c r="F90" s="1"/>
      <c r="G90" s="2"/>
      <c r="H90" s="2"/>
      <c r="I90" s="2"/>
      <c r="J90" s="2"/>
    </row>
    <row r="91" spans="1:10" x14ac:dyDescent="0.25">
      <c r="A91" s="2"/>
      <c r="B91" s="1"/>
      <c r="C91" s="2"/>
      <c r="D91" s="2"/>
      <c r="E91" s="1"/>
      <c r="F91" s="1"/>
      <c r="G91" s="2"/>
      <c r="H91" s="2"/>
      <c r="I91" s="2"/>
      <c r="J91" s="2"/>
    </row>
    <row r="92" spans="1:10" x14ac:dyDescent="0.25">
      <c r="A92" s="2"/>
      <c r="B92" s="1"/>
      <c r="C92" s="2"/>
      <c r="D92" s="2"/>
      <c r="E92" s="1"/>
      <c r="F92" s="1"/>
      <c r="G92" s="2"/>
      <c r="H92" s="2"/>
      <c r="I92" s="2"/>
      <c r="J92" s="2"/>
    </row>
    <row r="93" spans="1:10" x14ac:dyDescent="0.25">
      <c r="A93" s="2"/>
      <c r="B93" s="1"/>
      <c r="C93" s="2"/>
      <c r="D93" s="2"/>
      <c r="E93" s="1"/>
      <c r="F93" s="1"/>
      <c r="G93" s="2"/>
      <c r="H93" s="2"/>
      <c r="I93" s="2"/>
      <c r="J93" s="2"/>
    </row>
    <row r="94" spans="1:10" x14ac:dyDescent="0.25">
      <c r="A94" s="2"/>
      <c r="B94" s="1"/>
      <c r="C94" s="2"/>
      <c r="D94" s="2"/>
      <c r="E94" s="1"/>
      <c r="F94" s="1"/>
      <c r="G94" s="2"/>
      <c r="H94" s="2"/>
      <c r="I94" s="2"/>
      <c r="J94" s="2"/>
    </row>
    <row r="95" spans="1:10" x14ac:dyDescent="0.25">
      <c r="A95" s="2"/>
      <c r="B95" s="1"/>
      <c r="C95" s="2"/>
      <c r="D95" s="2"/>
      <c r="E95" s="1"/>
      <c r="F95" s="1"/>
      <c r="G95" s="2"/>
      <c r="H95" s="2"/>
      <c r="I95" s="2"/>
      <c r="J95" s="2"/>
    </row>
    <row r="96" spans="1:10" x14ac:dyDescent="0.25">
      <c r="A96" s="2"/>
      <c r="B96" s="1"/>
      <c r="C96" s="2"/>
      <c r="D96" s="2"/>
      <c r="E96" s="1"/>
      <c r="F96" s="1"/>
      <c r="G96" s="2"/>
      <c r="H96" s="2"/>
      <c r="I96" s="2"/>
      <c r="J96" s="2"/>
    </row>
    <row r="97" spans="1:10" x14ac:dyDescent="0.25">
      <c r="A97" s="2"/>
      <c r="B97" s="1"/>
      <c r="C97" s="2"/>
      <c r="D97" s="2"/>
      <c r="E97" s="1"/>
      <c r="F97" s="1"/>
      <c r="G97" s="2"/>
      <c r="H97" s="2"/>
      <c r="I97" s="2"/>
      <c r="J97" s="2"/>
    </row>
    <row r="98" spans="1:10" x14ac:dyDescent="0.25">
      <c r="A98" s="2"/>
      <c r="B98" s="1"/>
      <c r="C98" s="2"/>
      <c r="D98" s="2"/>
      <c r="E98" s="1"/>
      <c r="F98" s="1"/>
      <c r="G98" s="2"/>
      <c r="H98" s="2"/>
      <c r="I98" s="2"/>
      <c r="J98" s="2"/>
    </row>
    <row r="99" spans="1:10" x14ac:dyDescent="0.25">
      <c r="A99" s="2"/>
      <c r="B99" s="1"/>
      <c r="C99" s="2"/>
      <c r="D99" s="2"/>
      <c r="E99" s="1"/>
      <c r="F99" s="1"/>
      <c r="G99" s="2"/>
      <c r="H99" s="2"/>
      <c r="I99" s="2"/>
      <c r="J99" s="2"/>
    </row>
    <row r="100" spans="1:10" x14ac:dyDescent="0.25">
      <c r="A100" s="2"/>
      <c r="B100" s="1"/>
      <c r="C100" s="2"/>
      <c r="D100" s="2"/>
      <c r="E100" s="1"/>
      <c r="F100" s="1"/>
      <c r="G100" s="2"/>
      <c r="H100" s="2"/>
      <c r="I100" s="2"/>
      <c r="J100" s="2"/>
    </row>
    <row r="101" spans="1:10" x14ac:dyDescent="0.25">
      <c r="A101" s="2"/>
      <c r="B101" s="1"/>
      <c r="C101" s="2"/>
      <c r="D101" s="2"/>
      <c r="E101" s="1"/>
      <c r="F101" s="1"/>
      <c r="G101" s="2"/>
      <c r="H101" s="2"/>
      <c r="I101" s="2"/>
      <c r="J101" s="2"/>
    </row>
    <row r="102" spans="1:10" x14ac:dyDescent="0.25">
      <c r="A102" s="2"/>
      <c r="B102" s="1"/>
      <c r="C102" s="2"/>
      <c r="D102" s="2"/>
      <c r="E102" s="1"/>
      <c r="F102" s="1"/>
      <c r="G102" s="2"/>
      <c r="H102" s="2"/>
      <c r="I102" s="2"/>
      <c r="J102" s="2"/>
    </row>
    <row r="103" spans="1:10" x14ac:dyDescent="0.25">
      <c r="A103" s="2"/>
      <c r="B103" s="1"/>
      <c r="C103" s="2"/>
      <c r="D103" s="2"/>
      <c r="E103" s="1"/>
      <c r="F103" s="1"/>
      <c r="G103" s="2"/>
      <c r="H103" s="2"/>
      <c r="I103" s="2"/>
      <c r="J103" s="2"/>
    </row>
    <row r="104" spans="1:10" x14ac:dyDescent="0.25">
      <c r="A104" s="2"/>
      <c r="B104" s="1"/>
      <c r="C104" s="2"/>
      <c r="D104" s="2"/>
      <c r="E104" s="1"/>
      <c r="F104" s="1"/>
      <c r="G104" s="2"/>
      <c r="H104" s="2"/>
      <c r="I104" s="2"/>
      <c r="J104" s="2"/>
    </row>
    <row r="105" spans="1:10" x14ac:dyDescent="0.25">
      <c r="A105" s="2"/>
      <c r="B105" s="1"/>
      <c r="C105" s="2"/>
      <c r="D105" s="2"/>
      <c r="E105" s="1"/>
      <c r="F105" s="1"/>
      <c r="G105" s="2"/>
      <c r="H105" s="2"/>
      <c r="I105" s="2"/>
      <c r="J105" s="2"/>
    </row>
    <row r="106" spans="1:10" x14ac:dyDescent="0.25">
      <c r="A106" s="2"/>
      <c r="B106" s="1"/>
      <c r="C106" s="2"/>
      <c r="D106" s="2"/>
      <c r="E106" s="1"/>
      <c r="F106" s="1"/>
      <c r="G106" s="2"/>
      <c r="H106" s="2"/>
      <c r="I106" s="2"/>
      <c r="J106" s="2"/>
    </row>
    <row r="107" spans="1:10" x14ac:dyDescent="0.25">
      <c r="A107" s="2"/>
      <c r="B107" s="1"/>
      <c r="C107" s="2"/>
      <c r="D107" s="2"/>
      <c r="E107" s="1"/>
      <c r="F107" s="1"/>
      <c r="G107" s="2"/>
      <c r="H107" s="2"/>
      <c r="I107" s="2"/>
      <c r="J107" s="2"/>
    </row>
    <row r="108" spans="1:10" x14ac:dyDescent="0.25">
      <c r="A108" s="2"/>
      <c r="B108" s="1"/>
      <c r="C108" s="2"/>
      <c r="D108" s="2"/>
      <c r="E108" s="1"/>
      <c r="F108" s="1"/>
      <c r="G108" s="2"/>
      <c r="H108" s="2"/>
      <c r="I108" s="2"/>
      <c r="J108" s="2"/>
    </row>
    <row r="109" spans="1:10" x14ac:dyDescent="0.25">
      <c r="A109" s="2"/>
      <c r="B109" s="1"/>
      <c r="C109" s="2"/>
      <c r="D109" s="2"/>
      <c r="E109" s="1"/>
      <c r="F109" s="1"/>
      <c r="G109" s="2"/>
      <c r="H109" s="2"/>
      <c r="I109" s="2"/>
      <c r="J109" s="2"/>
    </row>
    <row r="110" spans="1:10" x14ac:dyDescent="0.25">
      <c r="A110" s="2"/>
      <c r="B110" s="1"/>
      <c r="C110" s="2"/>
      <c r="D110" s="2"/>
      <c r="E110" s="1"/>
      <c r="F110" s="1"/>
      <c r="G110" s="2"/>
      <c r="H110" s="2"/>
      <c r="I110" s="2"/>
      <c r="J110" s="2"/>
    </row>
    <row r="111" spans="1:10" x14ac:dyDescent="0.25">
      <c r="A111" s="2"/>
      <c r="B111" s="1"/>
      <c r="C111" s="2"/>
      <c r="D111" s="2"/>
      <c r="E111" s="1"/>
      <c r="F111" s="1"/>
      <c r="G111" s="2"/>
      <c r="H111" s="2"/>
      <c r="I111" s="2"/>
      <c r="J111" s="2"/>
    </row>
    <row r="112" spans="1:10" x14ac:dyDescent="0.25">
      <c r="A112" s="2"/>
      <c r="B112" s="1"/>
      <c r="C112" s="2"/>
      <c r="D112" s="2"/>
      <c r="E112" s="1"/>
      <c r="F112" s="1"/>
      <c r="G112" s="2"/>
      <c r="H112" s="2"/>
      <c r="I112" s="2"/>
      <c r="J112" s="2"/>
    </row>
    <row r="113" spans="1:10" x14ac:dyDescent="0.25">
      <c r="A113" s="2"/>
      <c r="B113" s="1"/>
      <c r="C113" s="2"/>
      <c r="D113" s="2"/>
      <c r="E113" s="1"/>
      <c r="F113" s="1"/>
      <c r="G113" s="2"/>
      <c r="H113" s="2"/>
      <c r="I113" s="2"/>
      <c r="J113" s="2"/>
    </row>
    <row r="114" spans="1:10" x14ac:dyDescent="0.25">
      <c r="A114" s="2"/>
      <c r="B114" s="1"/>
      <c r="C114" s="2"/>
      <c r="D114" s="2"/>
      <c r="E114" s="1"/>
      <c r="F114" s="1"/>
      <c r="G114" s="2"/>
      <c r="H114" s="2"/>
      <c r="I114" s="2"/>
      <c r="J114" s="2"/>
    </row>
    <row r="115" spans="1:10" x14ac:dyDescent="0.25">
      <c r="A115" s="2"/>
      <c r="B115" s="1"/>
      <c r="C115" s="2"/>
      <c r="D115" s="2"/>
      <c r="E115" s="1"/>
      <c r="F115" s="1"/>
      <c r="G115" s="2"/>
      <c r="H115" s="2"/>
      <c r="I115" s="2"/>
      <c r="J115" s="2"/>
    </row>
    <row r="116" spans="1:10" x14ac:dyDescent="0.25">
      <c r="A116" s="2"/>
      <c r="B116" s="1"/>
      <c r="C116" s="2"/>
      <c r="D116" s="2"/>
      <c r="E116" s="1"/>
      <c r="F116" s="1"/>
      <c r="G116" s="2"/>
      <c r="H116" s="2"/>
      <c r="I116" s="2"/>
      <c r="J116" s="2"/>
    </row>
    <row r="117" spans="1:10" x14ac:dyDescent="0.25">
      <c r="A117" s="2"/>
      <c r="B117" s="1"/>
      <c r="C117" s="2"/>
      <c r="D117" s="2"/>
      <c r="E117" s="1"/>
      <c r="F117" s="1"/>
      <c r="G117" s="2"/>
      <c r="H117" s="2"/>
      <c r="I117" s="2"/>
      <c r="J117" s="2"/>
    </row>
    <row r="118" spans="1:10" x14ac:dyDescent="0.25">
      <c r="A118" s="2"/>
      <c r="B118" s="1"/>
      <c r="C118" s="2"/>
      <c r="D118" s="2"/>
      <c r="E118" s="1"/>
      <c r="F118" s="1"/>
      <c r="G118" s="2"/>
      <c r="H118" s="2"/>
      <c r="I118" s="2"/>
      <c r="J118" s="2"/>
    </row>
    <row r="119" spans="1:10" x14ac:dyDescent="0.25">
      <c r="A119" s="2"/>
      <c r="B119" s="1"/>
      <c r="C119" s="2"/>
      <c r="D119" s="2"/>
      <c r="E119" s="1"/>
      <c r="F119" s="1"/>
      <c r="G119" s="2"/>
      <c r="H119" s="2"/>
      <c r="I119" s="2"/>
      <c r="J119" s="2"/>
    </row>
    <row r="120" spans="1:10" x14ac:dyDescent="0.25">
      <c r="A120" s="2"/>
      <c r="B120" s="1"/>
      <c r="C120" s="2"/>
      <c r="D120" s="2"/>
      <c r="E120" s="1"/>
      <c r="F120" s="1"/>
      <c r="G120" s="2"/>
      <c r="H120" s="2"/>
      <c r="I120" s="2"/>
      <c r="J120" s="2"/>
    </row>
    <row r="121" spans="1:10" x14ac:dyDescent="0.25">
      <c r="A121" s="2"/>
      <c r="B121" s="1"/>
      <c r="C121" s="2"/>
      <c r="D121" s="2"/>
      <c r="E121" s="1"/>
      <c r="F121" s="1"/>
      <c r="G121" s="2"/>
      <c r="H121" s="2"/>
      <c r="I121" s="2"/>
      <c r="J121" s="2"/>
    </row>
    <row r="122" spans="1:10" x14ac:dyDescent="0.25">
      <c r="A122" s="2"/>
      <c r="B122" s="1"/>
      <c r="C122" s="2"/>
      <c r="D122" s="2"/>
      <c r="E122" s="1"/>
      <c r="F122" s="1"/>
      <c r="G122" s="2"/>
      <c r="H122" s="2"/>
      <c r="I122" s="2"/>
      <c r="J122" s="2"/>
    </row>
    <row r="123" spans="1:10" x14ac:dyDescent="0.25">
      <c r="A123" s="2"/>
      <c r="B123" s="1"/>
      <c r="C123" s="2"/>
      <c r="D123" s="2"/>
      <c r="E123" s="1"/>
      <c r="F123" s="1"/>
      <c r="G123" s="2"/>
      <c r="H123" s="2"/>
      <c r="I123" s="2"/>
      <c r="J123" s="2"/>
    </row>
    <row r="124" spans="1:10" x14ac:dyDescent="0.25">
      <c r="A124" s="2"/>
      <c r="B124" s="1"/>
      <c r="C124" s="2"/>
      <c r="D124" s="2"/>
      <c r="E124" s="1"/>
      <c r="F124" s="1"/>
      <c r="G124" s="2"/>
      <c r="H124" s="2"/>
      <c r="I124" s="2"/>
      <c r="J124" s="2"/>
    </row>
    <row r="125" spans="1:10" x14ac:dyDescent="0.25">
      <c r="A125" s="2"/>
      <c r="B125" s="1"/>
      <c r="C125" s="2"/>
      <c r="D125" s="2"/>
      <c r="E125" s="1"/>
      <c r="F125" s="1"/>
      <c r="G125" s="2"/>
      <c r="H125" s="2"/>
      <c r="I125" s="2"/>
      <c r="J125" s="2"/>
    </row>
    <row r="126" spans="1:10" x14ac:dyDescent="0.25">
      <c r="A126" s="2"/>
      <c r="B126" s="1"/>
      <c r="C126" s="2"/>
      <c r="D126" s="2"/>
      <c r="E126" s="1"/>
      <c r="F126" s="1"/>
      <c r="G126" s="2"/>
      <c r="H126" s="2"/>
      <c r="I126" s="2"/>
      <c r="J126" s="2"/>
    </row>
    <row r="127" spans="1:10" x14ac:dyDescent="0.25">
      <c r="A127" s="2"/>
      <c r="B127" s="1"/>
      <c r="C127" s="2"/>
      <c r="D127" s="2"/>
      <c r="E127" s="1"/>
      <c r="F127" s="1"/>
      <c r="G127" s="2"/>
      <c r="H127" s="2"/>
      <c r="I127" s="2"/>
      <c r="J127" s="2"/>
    </row>
    <row r="128" spans="1:10" x14ac:dyDescent="0.25">
      <c r="A128" s="2"/>
      <c r="B128" s="1"/>
      <c r="C128" s="2"/>
      <c r="D128" s="2"/>
      <c r="E128" s="1"/>
      <c r="F128" s="1"/>
      <c r="G128" s="2"/>
      <c r="H128" s="2"/>
      <c r="I128" s="2"/>
      <c r="J128" s="2"/>
    </row>
    <row r="129" spans="1:10" x14ac:dyDescent="0.25">
      <c r="A129" s="2"/>
      <c r="B129" s="1"/>
      <c r="C129" s="2"/>
      <c r="D129" s="2"/>
      <c r="E129" s="1"/>
      <c r="F129" s="1"/>
      <c r="G129" s="2"/>
      <c r="H129" s="2"/>
      <c r="I129" s="2"/>
      <c r="J129" s="2"/>
    </row>
    <row r="130" spans="1:10" x14ac:dyDescent="0.25">
      <c r="A130" s="2"/>
      <c r="B130" s="1"/>
      <c r="C130" s="2"/>
      <c r="D130" s="2"/>
      <c r="E130" s="1"/>
      <c r="F130" s="1"/>
      <c r="G130" s="2"/>
      <c r="H130" s="2"/>
      <c r="I130" s="2"/>
      <c r="J130" s="2"/>
    </row>
    <row r="131" spans="1:10" x14ac:dyDescent="0.25">
      <c r="A131" s="2"/>
      <c r="B131" s="1"/>
      <c r="C131" s="2"/>
      <c r="D131" s="2"/>
      <c r="E131" s="1"/>
      <c r="F131" s="1"/>
      <c r="G131" s="2"/>
      <c r="H131" s="2"/>
      <c r="I131" s="2"/>
      <c r="J131" s="2"/>
    </row>
    <row r="132" spans="1:10" x14ac:dyDescent="0.25">
      <c r="A132" s="2"/>
      <c r="B132" s="1"/>
      <c r="C132" s="2"/>
      <c r="D132" s="2"/>
      <c r="E132" s="1"/>
      <c r="F132" s="1"/>
      <c r="G132" s="2"/>
      <c r="H132" s="2"/>
      <c r="I132" s="2"/>
      <c r="J132" s="2"/>
    </row>
    <row r="133" spans="1:10" x14ac:dyDescent="0.25">
      <c r="A133" s="2"/>
      <c r="B133" s="1"/>
      <c r="C133" s="2"/>
      <c r="D133" s="2"/>
      <c r="E133" s="1"/>
      <c r="F133" s="1"/>
      <c r="G133" s="2"/>
      <c r="H133" s="2"/>
      <c r="I133" s="2"/>
      <c r="J133" s="2"/>
    </row>
    <row r="134" spans="1:10" x14ac:dyDescent="0.25">
      <c r="A134" s="2"/>
      <c r="B134" s="1"/>
      <c r="C134" s="2"/>
      <c r="D134" s="2"/>
      <c r="E134" s="1"/>
      <c r="F134" s="1"/>
      <c r="G134" s="2"/>
      <c r="H134" s="2"/>
      <c r="I134" s="2"/>
      <c r="J134" s="2"/>
    </row>
    <row r="135" spans="1:10" x14ac:dyDescent="0.25">
      <c r="A135" s="2"/>
      <c r="B135" s="1"/>
      <c r="C135" s="2"/>
      <c r="D135" s="2"/>
      <c r="E135" s="1"/>
      <c r="F135" s="1"/>
      <c r="G135" s="2"/>
      <c r="H135" s="2"/>
      <c r="I135" s="2"/>
      <c r="J135" s="2"/>
    </row>
    <row r="136" spans="1:10" x14ac:dyDescent="0.25">
      <c r="A136" s="2"/>
      <c r="B136" s="1"/>
      <c r="C136" s="2"/>
      <c r="D136" s="2"/>
      <c r="E136" s="1"/>
      <c r="F136" s="1"/>
      <c r="G136" s="2"/>
      <c r="H136" s="2"/>
      <c r="I136" s="2"/>
      <c r="J136" s="2"/>
    </row>
    <row r="137" spans="1:10" x14ac:dyDescent="0.25">
      <c r="A137" s="2"/>
      <c r="B137" s="1"/>
      <c r="C137" s="2"/>
      <c r="D137" s="2"/>
      <c r="E137" s="1"/>
      <c r="F137" s="1"/>
      <c r="G137" s="2"/>
      <c r="H137" s="2"/>
      <c r="I137" s="2"/>
      <c r="J137" s="2"/>
    </row>
    <row r="138" spans="1:10" x14ac:dyDescent="0.25">
      <c r="A138" s="2"/>
      <c r="B138" s="1"/>
      <c r="C138" s="2"/>
      <c r="D138" s="2"/>
      <c r="E138" s="1"/>
      <c r="F138" s="1"/>
      <c r="G138" s="2"/>
      <c r="H138" s="2"/>
      <c r="I138" s="2"/>
      <c r="J138" s="2"/>
    </row>
    <row r="139" spans="1:10" x14ac:dyDescent="0.25">
      <c r="A139" s="2"/>
      <c r="B139" s="1"/>
      <c r="C139" s="2"/>
      <c r="D139" s="2"/>
      <c r="E139" s="1"/>
      <c r="F139" s="1"/>
      <c r="G139" s="2"/>
      <c r="H139" s="2"/>
      <c r="I139" s="2"/>
      <c r="J139" s="2"/>
    </row>
    <row r="140" spans="1:10" x14ac:dyDescent="0.25">
      <c r="A140" s="2"/>
      <c r="B140" s="1"/>
      <c r="C140" s="2"/>
      <c r="D140" s="2"/>
      <c r="E140" s="1"/>
      <c r="F140" s="1"/>
      <c r="G140" s="2"/>
      <c r="H140" s="2"/>
      <c r="I140" s="2"/>
      <c r="J140" s="2"/>
    </row>
    <row r="141" spans="1:10" x14ac:dyDescent="0.25">
      <c r="A141" s="2"/>
      <c r="B141" s="1"/>
      <c r="C141" s="2"/>
      <c r="D141" s="2"/>
      <c r="E141" s="1"/>
      <c r="F141" s="1"/>
      <c r="G141" s="2"/>
      <c r="H141" s="2"/>
      <c r="I141" s="2"/>
      <c r="J141" s="2"/>
    </row>
    <row r="142" spans="1:10" x14ac:dyDescent="0.25">
      <c r="A142" s="2"/>
      <c r="B142" s="1"/>
      <c r="C142" s="2"/>
      <c r="D142" s="2"/>
      <c r="E142" s="1"/>
      <c r="F142" s="1"/>
      <c r="G142" s="2"/>
      <c r="H142" s="2"/>
      <c r="I142" s="2"/>
      <c r="J142" s="2"/>
    </row>
    <row r="143" spans="1:10" x14ac:dyDescent="0.25">
      <c r="A143" s="2"/>
      <c r="B143" s="1"/>
      <c r="C143" s="2"/>
      <c r="D143" s="2"/>
      <c r="E143" s="1"/>
      <c r="F143" s="1"/>
      <c r="G143" s="2"/>
      <c r="H143" s="2"/>
      <c r="I143" s="2"/>
      <c r="J143" s="2"/>
    </row>
    <row r="144" spans="1:10" x14ac:dyDescent="0.25">
      <c r="A144" s="2"/>
      <c r="B144" s="1"/>
      <c r="C144" s="2"/>
      <c r="D144" s="2"/>
      <c r="E144" s="1"/>
      <c r="F144" s="1"/>
      <c r="G144" s="2"/>
      <c r="H144" s="2"/>
      <c r="I144" s="2"/>
      <c r="J144" s="2"/>
    </row>
    <row r="145" spans="1:10" x14ac:dyDescent="0.25">
      <c r="A145" s="2"/>
      <c r="B145" s="1"/>
      <c r="C145" s="2"/>
      <c r="D145" s="2"/>
      <c r="E145" s="1"/>
      <c r="F145" s="1"/>
      <c r="G145" s="2"/>
      <c r="H145" s="2"/>
      <c r="I145" s="2"/>
      <c r="J145" s="2"/>
    </row>
    <row r="146" spans="1:10" x14ac:dyDescent="0.25">
      <c r="A146" s="2"/>
      <c r="B146" s="1"/>
      <c r="C146" s="2"/>
      <c r="D146" s="2"/>
      <c r="E146" s="1"/>
      <c r="F146" s="1"/>
      <c r="G146" s="2"/>
      <c r="H146" s="2"/>
      <c r="I146" s="2"/>
      <c r="J146" s="2"/>
    </row>
    <row r="147" spans="1:10" x14ac:dyDescent="0.25">
      <c r="A147" s="2"/>
      <c r="B147" s="1"/>
      <c r="C147" s="2"/>
      <c r="D147" s="2"/>
      <c r="E147" s="1"/>
      <c r="F147" s="1"/>
      <c r="G147" s="2"/>
      <c r="H147" s="2"/>
      <c r="I147" s="2"/>
      <c r="J147" s="2"/>
    </row>
    <row r="148" spans="1:10" x14ac:dyDescent="0.25">
      <c r="A148" s="2"/>
      <c r="B148" s="1"/>
      <c r="C148" s="2"/>
      <c r="D148" s="2"/>
      <c r="E148" s="1"/>
      <c r="F148" s="1"/>
      <c r="G148" s="2"/>
      <c r="H148" s="2"/>
      <c r="I148" s="2"/>
      <c r="J148" s="2"/>
    </row>
    <row r="149" spans="1:10" x14ac:dyDescent="0.25">
      <c r="A149" s="2"/>
      <c r="B149" s="1"/>
      <c r="C149" s="2"/>
      <c r="D149" s="2"/>
      <c r="E149" s="1"/>
      <c r="F149" s="1"/>
      <c r="G149" s="2"/>
      <c r="H149" s="2"/>
      <c r="I149" s="2"/>
      <c r="J149" s="2"/>
    </row>
    <row r="150" spans="1:10" x14ac:dyDescent="0.25">
      <c r="A150" s="2"/>
      <c r="B150" s="1"/>
      <c r="C150" s="2"/>
      <c r="D150" s="2"/>
      <c r="E150" s="1"/>
      <c r="F150" s="1"/>
      <c r="G150" s="2"/>
      <c r="H150" s="2"/>
      <c r="I150" s="2"/>
      <c r="J150" s="2"/>
    </row>
    <row r="151" spans="1:10" x14ac:dyDescent="0.25">
      <c r="A151" s="2"/>
      <c r="B151" s="1"/>
      <c r="C151" s="2"/>
      <c r="D151" s="2"/>
      <c r="E151" s="1"/>
      <c r="F151" s="1"/>
      <c r="G151" s="2"/>
      <c r="H151" s="2"/>
      <c r="I151" s="2"/>
      <c r="J151" s="2"/>
    </row>
    <row r="152" spans="1:10" x14ac:dyDescent="0.25">
      <c r="A152" s="2"/>
      <c r="B152" s="1"/>
      <c r="C152" s="2"/>
      <c r="D152" s="2"/>
      <c r="E152" s="1"/>
      <c r="F152" s="1"/>
      <c r="G152" s="2"/>
      <c r="H152" s="2"/>
      <c r="I152" s="2"/>
      <c r="J152" s="2"/>
    </row>
    <row r="153" spans="1:10" x14ac:dyDescent="0.25">
      <c r="A153" s="2"/>
      <c r="B153" s="1"/>
      <c r="C153" s="2"/>
      <c r="D153" s="2"/>
      <c r="E153" s="1"/>
      <c r="F153" s="1"/>
      <c r="G153" s="2"/>
      <c r="H153" s="2"/>
      <c r="I153" s="2"/>
      <c r="J153" s="2"/>
    </row>
    <row r="154" spans="1:10" x14ac:dyDescent="0.25">
      <c r="A154" s="2"/>
      <c r="B154" s="1"/>
      <c r="C154" s="2"/>
      <c r="D154" s="2"/>
      <c r="E154" s="1"/>
      <c r="F154" s="1"/>
      <c r="G154" s="2"/>
      <c r="H154" s="2"/>
      <c r="I154" s="2"/>
      <c r="J154" s="2"/>
    </row>
    <row r="155" spans="1:10" x14ac:dyDescent="0.25">
      <c r="A155" s="2"/>
      <c r="B155" s="1"/>
      <c r="C155" s="2"/>
      <c r="D155" s="2"/>
      <c r="E155" s="1"/>
      <c r="F155" s="1"/>
      <c r="G155" s="2"/>
      <c r="H155" s="2"/>
      <c r="I155" s="2"/>
      <c r="J155" s="2"/>
    </row>
    <row r="156" spans="1:10" x14ac:dyDescent="0.25">
      <c r="A156" s="2"/>
      <c r="B156" s="1"/>
      <c r="C156" s="2"/>
      <c r="D156" s="2"/>
      <c r="E156" s="1"/>
      <c r="F156" s="1"/>
      <c r="G156" s="2"/>
      <c r="H156" s="2"/>
      <c r="I156" s="2"/>
      <c r="J156" s="2"/>
    </row>
    <row r="157" spans="1:10" x14ac:dyDescent="0.25">
      <c r="A157" s="2"/>
      <c r="B157" s="1"/>
      <c r="C157" s="2"/>
      <c r="D157" s="2"/>
      <c r="E157" s="1"/>
      <c r="F157" s="1"/>
      <c r="G157" s="2"/>
      <c r="H157" s="2"/>
      <c r="I157" s="2"/>
      <c r="J157" s="2"/>
    </row>
    <row r="158" spans="1:10" x14ac:dyDescent="0.25">
      <c r="A158" s="2"/>
      <c r="B158" s="1"/>
      <c r="C158" s="2"/>
      <c r="D158" s="2"/>
      <c r="E158" s="1"/>
      <c r="F158" s="1"/>
      <c r="G158" s="2"/>
      <c r="H158" s="2"/>
      <c r="I158" s="2"/>
      <c r="J158" s="2"/>
    </row>
    <row r="159" spans="1:10" x14ac:dyDescent="0.25">
      <c r="A159" s="2"/>
      <c r="B159" s="1"/>
      <c r="C159" s="2"/>
      <c r="D159" s="2"/>
      <c r="E159" s="1"/>
      <c r="F159" s="1"/>
      <c r="G159" s="2"/>
      <c r="H159" s="2"/>
      <c r="I159" s="2"/>
      <c r="J159" s="2"/>
    </row>
    <row r="160" spans="1:10" x14ac:dyDescent="0.25">
      <c r="A160" s="2"/>
      <c r="B160" s="1"/>
      <c r="C160" s="2"/>
      <c r="D160" s="2"/>
      <c r="E160" s="1"/>
      <c r="F160" s="1"/>
      <c r="G160" s="2"/>
      <c r="H160" s="2"/>
      <c r="I160" s="2"/>
      <c r="J160" s="2"/>
    </row>
    <row r="161" spans="1:10" x14ac:dyDescent="0.25">
      <c r="A161" s="2"/>
      <c r="B161" s="1"/>
      <c r="C161" s="2"/>
      <c r="D161" s="2"/>
      <c r="E161" s="1"/>
      <c r="F161" s="1"/>
      <c r="G161" s="2"/>
      <c r="H161" s="2"/>
      <c r="I161" s="2"/>
      <c r="J161" s="2"/>
    </row>
    <row r="162" spans="1:10" x14ac:dyDescent="0.25">
      <c r="A162" s="2"/>
      <c r="B162" s="1"/>
      <c r="C162" s="2"/>
      <c r="D162" s="2"/>
      <c r="E162" s="1"/>
      <c r="F162" s="1"/>
      <c r="G162" s="2"/>
      <c r="H162" s="2"/>
      <c r="I162" s="2"/>
      <c r="J162" s="2"/>
    </row>
    <row r="163" spans="1:10" x14ac:dyDescent="0.25">
      <c r="A163" s="2"/>
      <c r="B163" s="1"/>
      <c r="C163" s="2"/>
      <c r="D163" s="2"/>
      <c r="E163" s="1"/>
      <c r="F163" s="1"/>
      <c r="G163" s="2"/>
      <c r="H163" s="2"/>
      <c r="I163" s="2"/>
      <c r="J163" s="2"/>
    </row>
    <row r="164" spans="1:10" x14ac:dyDescent="0.25">
      <c r="A164" s="2"/>
      <c r="B164" s="1"/>
      <c r="C164" s="2"/>
      <c r="D164" s="2"/>
      <c r="E164" s="1"/>
      <c r="F164" s="1"/>
      <c r="G164" s="2"/>
      <c r="H164" s="2"/>
      <c r="I164" s="2"/>
      <c r="J164" s="2"/>
    </row>
    <row r="165" spans="1:10" x14ac:dyDescent="0.25">
      <c r="A165" s="2"/>
      <c r="B165" s="1"/>
      <c r="C165" s="2"/>
      <c r="D165" s="2"/>
      <c r="E165" s="1"/>
      <c r="F165" s="1"/>
      <c r="G165" s="2"/>
      <c r="H165" s="2"/>
      <c r="I165" s="2"/>
      <c r="J165" s="2"/>
    </row>
    <row r="166" spans="1:10" x14ac:dyDescent="0.25">
      <c r="A166" s="2"/>
      <c r="B166" s="1"/>
      <c r="C166" s="2"/>
      <c r="D166" s="2"/>
      <c r="E166" s="1"/>
      <c r="F166" s="1"/>
      <c r="G166" s="2"/>
      <c r="H166" s="2"/>
      <c r="I166" s="2"/>
      <c r="J166" s="2"/>
    </row>
    <row r="167" spans="1:10" x14ac:dyDescent="0.25">
      <c r="A167" s="2"/>
      <c r="B167" s="1"/>
      <c r="C167" s="2"/>
      <c r="D167" s="2"/>
      <c r="E167" s="1"/>
      <c r="F167" s="1"/>
      <c r="G167" s="2"/>
      <c r="H167" s="2"/>
      <c r="I167" s="2"/>
      <c r="J167" s="2"/>
    </row>
    <row r="168" spans="1:10" x14ac:dyDescent="0.25">
      <c r="A168" s="2"/>
      <c r="B168" s="1"/>
      <c r="C168" s="2"/>
      <c r="D168" s="2"/>
      <c r="E168" s="1"/>
      <c r="F168" s="1"/>
      <c r="G168" s="2"/>
      <c r="H168" s="2"/>
      <c r="I168" s="2"/>
      <c r="J168" s="2"/>
    </row>
    <row r="169" spans="1:10" x14ac:dyDescent="0.25">
      <c r="A169" s="2"/>
      <c r="B169" s="1"/>
      <c r="C169" s="2"/>
      <c r="D169" s="2"/>
      <c r="E169" s="1"/>
      <c r="F169" s="1"/>
      <c r="G169" s="2"/>
      <c r="H169" s="2"/>
      <c r="I169" s="2"/>
      <c r="J169" s="2"/>
    </row>
    <row r="170" spans="1:10" x14ac:dyDescent="0.25">
      <c r="A170" s="2"/>
      <c r="B170" s="1"/>
      <c r="C170" s="2"/>
      <c r="D170" s="2"/>
      <c r="E170" s="1"/>
      <c r="F170" s="1"/>
      <c r="G170" s="2"/>
      <c r="H170" s="2"/>
      <c r="I170" s="2"/>
      <c r="J170" s="2"/>
    </row>
    <row r="171" spans="1:10" x14ac:dyDescent="0.25">
      <c r="A171" s="2"/>
      <c r="B171" s="1"/>
      <c r="C171" s="2"/>
      <c r="D171" s="2"/>
      <c r="E171" s="1"/>
      <c r="F171" s="1"/>
      <c r="G171" s="2"/>
      <c r="H171" s="2"/>
      <c r="I171" s="2"/>
      <c r="J171" s="2"/>
    </row>
    <row r="172" spans="1:10" x14ac:dyDescent="0.25">
      <c r="A172" s="2"/>
      <c r="B172" s="1"/>
      <c r="C172" s="2"/>
      <c r="D172" s="2"/>
      <c r="E172" s="1"/>
      <c r="F172" s="1"/>
      <c r="G172" s="2"/>
      <c r="H172" s="2"/>
      <c r="I172" s="2"/>
      <c r="J172" s="2"/>
    </row>
    <row r="173" spans="1:10" x14ac:dyDescent="0.25">
      <c r="A173" s="2"/>
      <c r="B173" s="1"/>
      <c r="C173" s="2"/>
      <c r="D173" s="2"/>
      <c r="E173" s="1"/>
      <c r="F173" s="1"/>
      <c r="G173" s="2"/>
      <c r="H173" s="2"/>
      <c r="I173" s="2"/>
      <c r="J173" s="2"/>
    </row>
    <row r="174" spans="1:10" x14ac:dyDescent="0.25">
      <c r="A174" s="2"/>
      <c r="B174" s="1"/>
      <c r="C174" s="2"/>
      <c r="D174" s="2"/>
      <c r="E174" s="1"/>
      <c r="F174" s="1"/>
      <c r="G174" s="2"/>
      <c r="H174" s="2"/>
      <c r="I174" s="2"/>
      <c r="J174" s="2"/>
    </row>
    <row r="175" spans="1:10" x14ac:dyDescent="0.25">
      <c r="A175" s="2"/>
      <c r="B175" s="1"/>
      <c r="C175" s="2"/>
      <c r="D175" s="2"/>
      <c r="E175" s="1"/>
      <c r="F175" s="1"/>
      <c r="G175" s="2"/>
      <c r="H175" s="2"/>
      <c r="I175" s="2"/>
      <c r="J175" s="2"/>
    </row>
    <row r="176" spans="1:10" x14ac:dyDescent="0.25">
      <c r="A176" s="2"/>
      <c r="B176" s="1"/>
      <c r="C176" s="2"/>
      <c r="D176" s="2"/>
      <c r="E176" s="1"/>
      <c r="F176" s="1"/>
      <c r="G176" s="2"/>
      <c r="H176" s="2"/>
      <c r="I176" s="2"/>
      <c r="J176" s="2"/>
    </row>
    <row r="177" spans="1:10" x14ac:dyDescent="0.25">
      <c r="A177" s="2"/>
      <c r="B177" s="1"/>
      <c r="C177" s="2"/>
      <c r="D177" s="2"/>
      <c r="E177" s="1"/>
      <c r="F177" s="1"/>
      <c r="G177" s="2"/>
      <c r="H177" s="2"/>
      <c r="I177" s="2"/>
      <c r="J177" s="2"/>
    </row>
    <row r="178" spans="1:10" x14ac:dyDescent="0.25">
      <c r="A178" s="2"/>
      <c r="B178" s="1"/>
      <c r="C178" s="2"/>
      <c r="D178" s="2"/>
      <c r="E178" s="1"/>
      <c r="F178" s="1"/>
      <c r="G178" s="2"/>
      <c r="H178" s="2"/>
      <c r="I178" s="2"/>
      <c r="J178" s="2"/>
    </row>
    <row r="179" spans="1:10" x14ac:dyDescent="0.25">
      <c r="A179" s="2"/>
      <c r="B179" s="1"/>
      <c r="C179" s="2"/>
      <c r="D179" s="2"/>
      <c r="E179" s="1"/>
      <c r="F179" s="1"/>
      <c r="G179" s="2"/>
      <c r="H179" s="2"/>
      <c r="I179" s="2"/>
      <c r="J179" s="2"/>
    </row>
    <row r="180" spans="1:10" x14ac:dyDescent="0.25">
      <c r="A180" s="2"/>
      <c r="B180" s="1"/>
      <c r="C180" s="2"/>
      <c r="D180" s="2"/>
      <c r="E180" s="1"/>
      <c r="F180" s="1"/>
      <c r="G180" s="2"/>
      <c r="H180" s="2"/>
      <c r="I180" s="2"/>
      <c r="J180" s="2"/>
    </row>
    <row r="181" spans="1:10" x14ac:dyDescent="0.25">
      <c r="A181" s="2"/>
      <c r="B181" s="1"/>
      <c r="C181" s="2"/>
      <c r="D181" s="2"/>
      <c r="E181" s="1"/>
      <c r="F181" s="1"/>
      <c r="G181" s="2"/>
      <c r="H181" s="2"/>
      <c r="I181" s="2"/>
      <c r="J181" s="2"/>
    </row>
    <row r="182" spans="1:10" x14ac:dyDescent="0.25">
      <c r="A182" s="2"/>
      <c r="B182" s="1"/>
      <c r="C182" s="2"/>
      <c r="D182" s="2"/>
      <c r="E182" s="1"/>
      <c r="F182" s="1"/>
      <c r="G182" s="2"/>
      <c r="H182" s="2"/>
      <c r="I182" s="2"/>
      <c r="J182" s="2"/>
    </row>
    <row r="183" spans="1:10" x14ac:dyDescent="0.25">
      <c r="A183" s="2"/>
      <c r="B183" s="1"/>
      <c r="C183" s="2"/>
      <c r="D183" s="2"/>
      <c r="E183" s="1"/>
      <c r="F183" s="1"/>
      <c r="G183" s="2"/>
      <c r="H183" s="2"/>
      <c r="I183" s="2"/>
      <c r="J183" s="2"/>
    </row>
    <row r="184" spans="1:10" x14ac:dyDescent="0.25">
      <c r="A184" s="2"/>
      <c r="B184" s="1"/>
      <c r="C184" s="2"/>
      <c r="D184" s="2"/>
      <c r="E184" s="1"/>
      <c r="F184" s="1"/>
      <c r="G184" s="2"/>
      <c r="H184" s="2"/>
      <c r="I184" s="2"/>
      <c r="J184" s="2"/>
    </row>
    <row r="185" spans="1:10" x14ac:dyDescent="0.25">
      <c r="A185" s="2"/>
      <c r="B185" s="1"/>
      <c r="C185" s="2"/>
      <c r="D185" s="2"/>
      <c r="E185" s="1"/>
      <c r="F185" s="1"/>
      <c r="G185" s="2"/>
      <c r="H185" s="2"/>
      <c r="I185" s="2"/>
      <c r="J185" s="2"/>
    </row>
    <row r="186" spans="1:10" x14ac:dyDescent="0.25">
      <c r="A186" s="2"/>
      <c r="B186" s="1"/>
      <c r="C186" s="2"/>
      <c r="D186" s="2"/>
      <c r="E186" s="1"/>
      <c r="F186" s="1"/>
      <c r="G186" s="2"/>
      <c r="H186" s="2"/>
      <c r="I186" s="2"/>
      <c r="J186" s="2"/>
    </row>
    <row r="187" spans="1:10" x14ac:dyDescent="0.25">
      <c r="A187" s="2"/>
      <c r="B187" s="1"/>
      <c r="C187" s="2"/>
      <c r="D187" s="2"/>
      <c r="E187" s="1"/>
      <c r="F187" s="1"/>
      <c r="G187" s="2"/>
      <c r="H187" s="2"/>
      <c r="I187" s="2"/>
      <c r="J187" s="2"/>
    </row>
    <row r="188" spans="1:10" x14ac:dyDescent="0.25">
      <c r="A188" s="2"/>
      <c r="B188" s="1"/>
      <c r="C188" s="2"/>
      <c r="D188" s="2"/>
      <c r="E188" s="1"/>
      <c r="F188" s="1"/>
      <c r="G188" s="2"/>
      <c r="H188" s="2"/>
      <c r="I188" s="2"/>
      <c r="J188" s="2"/>
    </row>
    <row r="189" spans="1:10" x14ac:dyDescent="0.25">
      <c r="A189" s="2"/>
      <c r="B189" s="1"/>
      <c r="C189" s="2"/>
      <c r="D189" s="2"/>
      <c r="E189" s="1"/>
      <c r="F189" s="1"/>
      <c r="G189" s="2"/>
      <c r="H189" s="2"/>
      <c r="I189" s="2"/>
      <c r="J189" s="2"/>
    </row>
    <row r="190" spans="1:10" x14ac:dyDescent="0.25">
      <c r="A190" s="2"/>
      <c r="B190" s="1"/>
      <c r="C190" s="2"/>
      <c r="D190" s="2"/>
      <c r="E190" s="1"/>
      <c r="F190" s="1"/>
      <c r="G190" s="2"/>
      <c r="H190" s="2"/>
      <c r="I190" s="2"/>
      <c r="J190" s="2"/>
    </row>
    <row r="191" spans="1:10" x14ac:dyDescent="0.25">
      <c r="A191" s="2"/>
      <c r="B191" s="1"/>
      <c r="C191" s="2"/>
      <c r="D191" s="2"/>
      <c r="E191" s="1"/>
      <c r="F191" s="1"/>
      <c r="G191" s="2"/>
      <c r="H191" s="2"/>
      <c r="I191" s="2"/>
      <c r="J191" s="2"/>
    </row>
    <row r="192" spans="1:10" x14ac:dyDescent="0.25">
      <c r="A192" s="2"/>
      <c r="B192" s="1"/>
      <c r="C192" s="2"/>
      <c r="D192" s="2"/>
      <c r="E192" s="1"/>
      <c r="F192" s="1"/>
      <c r="G192" s="2"/>
      <c r="H192" s="2"/>
      <c r="I192" s="2"/>
      <c r="J192" s="2"/>
    </row>
    <row r="193" spans="1:10" x14ac:dyDescent="0.25">
      <c r="A193" s="2"/>
      <c r="B193" s="1"/>
      <c r="C193" s="2"/>
      <c r="D193" s="2"/>
      <c r="E193" s="1"/>
      <c r="F193" s="1"/>
      <c r="G193" s="2"/>
      <c r="H193" s="2"/>
      <c r="I193" s="2"/>
      <c r="J193" s="2"/>
    </row>
    <row r="194" spans="1:10" x14ac:dyDescent="0.25">
      <c r="A194" s="2"/>
      <c r="B194" s="1"/>
      <c r="C194" s="2"/>
      <c r="D194" s="2"/>
      <c r="E194" s="1"/>
      <c r="F194" s="1"/>
      <c r="G194" s="2"/>
      <c r="H194" s="2"/>
      <c r="I194" s="2"/>
      <c r="J194" s="2"/>
    </row>
    <row r="195" spans="1:10" x14ac:dyDescent="0.25">
      <c r="A195" s="2"/>
      <c r="B195" s="1"/>
      <c r="C195" s="2"/>
      <c r="D195" s="2"/>
      <c r="E195" s="1"/>
      <c r="F195" s="1"/>
      <c r="G195" s="2"/>
      <c r="H195" s="2"/>
      <c r="I195" s="2"/>
      <c r="J195" s="2"/>
    </row>
    <row r="196" spans="1:10" x14ac:dyDescent="0.25">
      <c r="A196" s="2"/>
      <c r="B196" s="1"/>
      <c r="C196" s="2"/>
      <c r="D196" s="2"/>
      <c r="E196" s="1"/>
      <c r="F196" s="1"/>
      <c r="G196" s="2"/>
      <c r="H196" s="2"/>
      <c r="I196" s="2"/>
      <c r="J196" s="2"/>
    </row>
    <row r="197" spans="1:10" x14ac:dyDescent="0.25">
      <c r="A197" s="2"/>
      <c r="B197" s="1"/>
      <c r="C197" s="2"/>
      <c r="D197" s="2"/>
      <c r="E197" s="1"/>
      <c r="F197" s="1"/>
      <c r="G197" s="2"/>
      <c r="H197" s="2"/>
      <c r="I197" s="2"/>
      <c r="J197" s="2"/>
    </row>
    <row r="198" spans="1:10" x14ac:dyDescent="0.25">
      <c r="A198" s="2"/>
      <c r="B198" s="1"/>
      <c r="C198" s="2"/>
      <c r="D198" s="2"/>
      <c r="E198" s="1"/>
      <c r="F198" s="1"/>
      <c r="G198" s="2"/>
      <c r="H198" s="2"/>
      <c r="I198" s="2"/>
      <c r="J198" s="2"/>
    </row>
    <row r="199" spans="1:10" x14ac:dyDescent="0.25">
      <c r="A199" s="2"/>
      <c r="B199" s="1"/>
      <c r="C199" s="2"/>
      <c r="D199" s="2"/>
      <c r="E199" s="1"/>
      <c r="F199" s="1"/>
      <c r="G199" s="2"/>
      <c r="H199" s="2"/>
      <c r="I199" s="2"/>
      <c r="J199" s="2"/>
    </row>
    <row r="200" spans="1:10" x14ac:dyDescent="0.25">
      <c r="A200" s="2"/>
      <c r="B200" s="1"/>
      <c r="C200" s="2"/>
      <c r="D200" s="2"/>
      <c r="E200" s="1"/>
      <c r="F200" s="1"/>
      <c r="G200" s="2"/>
      <c r="H200" s="2"/>
      <c r="I200" s="2"/>
      <c r="J200" s="2"/>
    </row>
    <row r="201" spans="1:10" x14ac:dyDescent="0.25">
      <c r="A201" s="2"/>
      <c r="B201" s="1"/>
      <c r="C201" s="2"/>
      <c r="D201" s="2"/>
      <c r="E201" s="1"/>
      <c r="F201" s="1"/>
      <c r="G201" s="2"/>
      <c r="H201" s="2"/>
      <c r="I201" s="2"/>
      <c r="J201" s="2"/>
    </row>
    <row r="202" spans="1:10" x14ac:dyDescent="0.25">
      <c r="A202" s="2"/>
      <c r="B202" s="1"/>
      <c r="C202" s="2"/>
      <c r="D202" s="2"/>
      <c r="E202" s="1"/>
      <c r="F202" s="1"/>
      <c r="G202" s="2"/>
      <c r="H202" s="2"/>
      <c r="I202" s="2"/>
      <c r="J202" s="2"/>
    </row>
    <row r="203" spans="1:10" x14ac:dyDescent="0.25">
      <c r="A203" s="2"/>
      <c r="B203" s="1"/>
      <c r="C203" s="2"/>
      <c r="D203" s="2"/>
      <c r="E203" s="1"/>
      <c r="F203" s="1"/>
      <c r="G203" s="2"/>
      <c r="H203" s="2"/>
      <c r="I203" s="2"/>
      <c r="J203" s="2"/>
    </row>
    <row r="204" spans="1:10" x14ac:dyDescent="0.25">
      <c r="A204" s="2"/>
      <c r="B204" s="1"/>
      <c r="C204" s="2"/>
      <c r="D204" s="2"/>
      <c r="E204" s="1"/>
      <c r="F204" s="1"/>
      <c r="G204" s="2"/>
      <c r="H204" s="2"/>
      <c r="I204" s="2"/>
      <c r="J204" s="2"/>
    </row>
    <row r="205" spans="1:10" x14ac:dyDescent="0.25">
      <c r="A205" s="2"/>
      <c r="B205" s="1"/>
      <c r="C205" s="2"/>
      <c r="D205" s="2"/>
      <c r="E205" s="1"/>
      <c r="F205" s="1"/>
      <c r="G205" s="2"/>
      <c r="H205" s="2"/>
      <c r="I205" s="2"/>
      <c r="J205" s="2"/>
    </row>
    <row r="206" spans="1:10" x14ac:dyDescent="0.25">
      <c r="A206" s="2"/>
      <c r="B206" s="1"/>
      <c r="C206" s="2"/>
      <c r="D206" s="2"/>
      <c r="E206" s="1"/>
      <c r="F206" s="1"/>
      <c r="G206" s="2"/>
      <c r="H206" s="2"/>
      <c r="I206" s="2"/>
      <c r="J206" s="2"/>
    </row>
    <row r="207" spans="1:10" x14ac:dyDescent="0.25">
      <c r="A207" s="2"/>
      <c r="B207" s="1"/>
      <c r="C207" s="2"/>
      <c r="D207" s="2"/>
      <c r="E207" s="1"/>
      <c r="F207" s="1"/>
      <c r="G207" s="2"/>
      <c r="H207" s="2"/>
      <c r="I207" s="2"/>
      <c r="J207" s="2"/>
    </row>
    <row r="208" spans="1:10" x14ac:dyDescent="0.25">
      <c r="A208" s="2"/>
      <c r="B208" s="1"/>
      <c r="C208" s="2"/>
      <c r="D208" s="2"/>
      <c r="E208" s="1"/>
      <c r="F208" s="1"/>
      <c r="G208" s="2"/>
      <c r="H208" s="2"/>
      <c r="I208" s="2"/>
      <c r="J208" s="2"/>
    </row>
    <row r="209" spans="1:10" x14ac:dyDescent="0.25">
      <c r="A209" s="2"/>
      <c r="B209" s="1"/>
      <c r="C209" s="2"/>
      <c r="D209" s="2"/>
      <c r="E209" s="1"/>
      <c r="F209" s="1"/>
      <c r="G209" s="2"/>
      <c r="H209" s="2"/>
      <c r="I209" s="2"/>
      <c r="J209" s="2"/>
    </row>
    <row r="210" spans="1:10" x14ac:dyDescent="0.25">
      <c r="A210" s="2"/>
      <c r="B210" s="1"/>
      <c r="C210" s="2"/>
      <c r="D210" s="2"/>
      <c r="E210" s="1"/>
      <c r="F210" s="1"/>
      <c r="G210" s="2"/>
      <c r="H210" s="2"/>
      <c r="I210" s="2"/>
      <c r="J210" s="2"/>
    </row>
    <row r="211" spans="1:10" x14ac:dyDescent="0.25">
      <c r="A211" s="2"/>
      <c r="B211" s="1"/>
      <c r="C211" s="2"/>
      <c r="D211" s="2"/>
      <c r="E211" s="1"/>
      <c r="F211" s="1"/>
      <c r="G211" s="2"/>
      <c r="H211" s="2"/>
      <c r="I211" s="2"/>
      <c r="J211" s="2"/>
    </row>
    <row r="212" spans="1:10" x14ac:dyDescent="0.25">
      <c r="A212" s="2"/>
      <c r="B212" s="1"/>
      <c r="C212" s="2"/>
      <c r="D212" s="2"/>
      <c r="E212" s="1"/>
      <c r="F212" s="1"/>
      <c r="G212" s="2"/>
      <c r="H212" s="2"/>
      <c r="I212" s="2"/>
      <c r="J212" s="2"/>
    </row>
    <row r="213" spans="1:10" x14ac:dyDescent="0.25">
      <c r="A213" s="2"/>
      <c r="B213" s="1"/>
      <c r="C213" s="2"/>
      <c r="D213" s="2"/>
      <c r="E213" s="1"/>
      <c r="F213" s="1"/>
      <c r="G213" s="2"/>
      <c r="H213" s="2"/>
      <c r="I213" s="2"/>
      <c r="J213" s="2"/>
    </row>
    <row r="214" spans="1:10" x14ac:dyDescent="0.25">
      <c r="A214" s="2"/>
      <c r="B214" s="1"/>
      <c r="C214" s="2"/>
      <c r="D214" s="2"/>
      <c r="E214" s="1"/>
      <c r="F214" s="1"/>
      <c r="G214" s="2"/>
      <c r="H214" s="2"/>
      <c r="I214" s="2"/>
      <c r="J214" s="2"/>
    </row>
    <row r="215" spans="1:10" x14ac:dyDescent="0.25">
      <c r="A215" s="2"/>
      <c r="B215" s="1"/>
      <c r="C215" s="2"/>
      <c r="D215" s="2"/>
      <c r="E215" s="1"/>
      <c r="F215" s="1"/>
      <c r="G215" s="2"/>
      <c r="H215" s="2"/>
      <c r="I215" s="2"/>
      <c r="J215" s="2"/>
    </row>
    <row r="216" spans="1:10" x14ac:dyDescent="0.25">
      <c r="A216" s="2"/>
      <c r="B216" s="1"/>
      <c r="C216" s="2"/>
      <c r="D216" s="2"/>
      <c r="E216" s="1"/>
      <c r="F216" s="1"/>
      <c r="G216" s="2"/>
      <c r="H216" s="2"/>
      <c r="I216" s="2"/>
      <c r="J216" s="2"/>
    </row>
    <row r="217" spans="1:10" x14ac:dyDescent="0.25">
      <c r="A217" s="2"/>
      <c r="B217" s="1"/>
      <c r="C217" s="2"/>
      <c r="D217" s="2"/>
      <c r="E217" s="1"/>
      <c r="F217" s="1"/>
      <c r="G217" s="2"/>
      <c r="H217" s="2"/>
      <c r="I217" s="2"/>
      <c r="J217" s="2"/>
    </row>
    <row r="218" spans="1:10" x14ac:dyDescent="0.25">
      <c r="A218" s="2"/>
      <c r="B218" s="1"/>
      <c r="C218" s="2"/>
      <c r="D218" s="2"/>
      <c r="E218" s="1"/>
      <c r="F218" s="1"/>
      <c r="G218" s="2"/>
      <c r="H218" s="2"/>
      <c r="I218" s="2"/>
      <c r="J218" s="2"/>
    </row>
    <row r="219" spans="1:10" x14ac:dyDescent="0.25">
      <c r="A219" s="2"/>
      <c r="B219" s="1"/>
      <c r="C219" s="2"/>
      <c r="D219" s="2"/>
      <c r="E219" s="1"/>
      <c r="F219" s="1"/>
      <c r="G219" s="2"/>
      <c r="H219" s="2"/>
      <c r="I219" s="2"/>
      <c r="J219" s="2"/>
    </row>
    <row r="220" spans="1:10" x14ac:dyDescent="0.25">
      <c r="A220" s="2"/>
      <c r="B220" s="1"/>
      <c r="C220" s="2"/>
      <c r="D220" s="2"/>
      <c r="E220" s="1"/>
      <c r="F220" s="1"/>
      <c r="G220" s="2"/>
      <c r="H220" s="2"/>
      <c r="I220" s="2"/>
      <c r="J220" s="2"/>
    </row>
    <row r="221" spans="1:10" x14ac:dyDescent="0.25">
      <c r="A221" s="2"/>
      <c r="B221" s="1"/>
      <c r="C221" s="2"/>
      <c r="D221" s="2"/>
      <c r="E221" s="1"/>
      <c r="F221" s="1"/>
      <c r="G221" s="2"/>
      <c r="H221" s="2"/>
      <c r="I221" s="2"/>
      <c r="J221" s="2"/>
    </row>
    <row r="222" spans="1:10" x14ac:dyDescent="0.25">
      <c r="A222" s="2"/>
      <c r="B222" s="1"/>
      <c r="C222" s="2"/>
      <c r="D222" s="2"/>
      <c r="E222" s="1"/>
      <c r="F222" s="1"/>
      <c r="G222" s="2"/>
      <c r="H222" s="2"/>
      <c r="I222" s="2"/>
      <c r="J222" s="2"/>
    </row>
    <row r="223" spans="1:10" x14ac:dyDescent="0.25">
      <c r="A223" s="2"/>
      <c r="B223" s="1"/>
      <c r="C223" s="2"/>
      <c r="D223" s="2"/>
      <c r="E223" s="1"/>
      <c r="F223" s="1"/>
      <c r="G223" s="2"/>
      <c r="H223" s="2"/>
      <c r="I223" s="2"/>
      <c r="J223" s="2"/>
    </row>
    <row r="224" spans="1:10" x14ac:dyDescent="0.25">
      <c r="A224" s="2"/>
      <c r="B224" s="1"/>
      <c r="C224" s="2"/>
      <c r="D224" s="2"/>
      <c r="E224" s="1"/>
      <c r="F224" s="1"/>
      <c r="G224" s="2"/>
      <c r="H224" s="2"/>
      <c r="I224" s="2"/>
      <c r="J224" s="2"/>
    </row>
    <row r="225" spans="1:10" x14ac:dyDescent="0.25">
      <c r="A225" s="2"/>
      <c r="B225" s="1"/>
      <c r="C225" s="2"/>
      <c r="D225" s="2"/>
      <c r="E225" s="1"/>
      <c r="F225" s="1"/>
      <c r="G225" s="2"/>
      <c r="H225" s="2"/>
      <c r="I225" s="2"/>
      <c r="J225" s="2"/>
    </row>
    <row r="226" spans="1:10" x14ac:dyDescent="0.25">
      <c r="A226" s="2"/>
      <c r="B226" s="1"/>
      <c r="C226" s="2"/>
      <c r="D226" s="2"/>
      <c r="E226" s="1"/>
      <c r="F226" s="1"/>
      <c r="G226" s="2"/>
      <c r="H226" s="2"/>
      <c r="I226" s="2"/>
      <c r="J226" s="2"/>
    </row>
    <row r="227" spans="1:10" x14ac:dyDescent="0.25">
      <c r="A227" s="2"/>
      <c r="B227" s="1"/>
      <c r="C227" s="2"/>
      <c r="D227" s="2"/>
      <c r="E227" s="1"/>
      <c r="F227" s="1"/>
      <c r="G227" s="2"/>
      <c r="H227" s="2"/>
      <c r="I227" s="2"/>
      <c r="J227" s="2"/>
    </row>
    <row r="228" spans="1:10" x14ac:dyDescent="0.25">
      <c r="A228" s="2"/>
      <c r="B228" s="1"/>
      <c r="C228" s="2"/>
      <c r="D228" s="2"/>
      <c r="E228" s="1"/>
      <c r="F228" s="1"/>
      <c r="G228" s="2"/>
      <c r="H228" s="2"/>
      <c r="I228" s="2"/>
      <c r="J228" s="2"/>
    </row>
    <row r="229" spans="1:10" x14ac:dyDescent="0.25">
      <c r="A229" s="2"/>
      <c r="B229" s="1"/>
      <c r="C229" s="2"/>
      <c r="D229" s="2"/>
      <c r="E229" s="1"/>
      <c r="F229" s="1"/>
      <c r="G229" s="2"/>
      <c r="H229" s="2"/>
      <c r="I229" s="2"/>
      <c r="J229" s="2"/>
    </row>
    <row r="230" spans="1:10" x14ac:dyDescent="0.25">
      <c r="A230" s="2"/>
      <c r="B230" s="1"/>
      <c r="C230" s="2"/>
      <c r="D230" s="2"/>
      <c r="E230" s="1"/>
      <c r="F230" s="1"/>
      <c r="G230" s="2"/>
      <c r="H230" s="2"/>
      <c r="I230" s="2"/>
      <c r="J230" s="2"/>
    </row>
    <row r="231" spans="1:10" x14ac:dyDescent="0.25">
      <c r="A231" s="2"/>
      <c r="B231" s="1"/>
      <c r="C231" s="2"/>
      <c r="D231" s="2"/>
      <c r="E231" s="1"/>
      <c r="F231" s="1"/>
      <c r="G231" s="2"/>
      <c r="H231" s="2"/>
      <c r="I231" s="2"/>
      <c r="J231" s="2"/>
    </row>
    <row r="232" spans="1:10" x14ac:dyDescent="0.25">
      <c r="A232" s="2"/>
      <c r="B232" s="1"/>
      <c r="C232" s="2"/>
      <c r="D232" s="2"/>
      <c r="E232" s="1"/>
      <c r="F232" s="1"/>
      <c r="G232" s="2"/>
      <c r="H232" s="2"/>
      <c r="I232" s="2"/>
      <c r="J232" s="2"/>
    </row>
    <row r="233" spans="1:10" x14ac:dyDescent="0.25">
      <c r="A233" s="2"/>
      <c r="B233" s="1"/>
      <c r="C233" s="2"/>
      <c r="D233" s="2"/>
      <c r="E233" s="1"/>
      <c r="F233" s="1"/>
      <c r="G233" s="2"/>
      <c r="H233" s="2"/>
      <c r="I233" s="2"/>
      <c r="J233" s="2"/>
    </row>
    <row r="234" spans="1:10" x14ac:dyDescent="0.25">
      <c r="A234" s="2"/>
      <c r="B234" s="1"/>
      <c r="C234" s="2"/>
      <c r="D234" s="2"/>
      <c r="E234" s="1"/>
      <c r="F234" s="1"/>
      <c r="G234" s="2"/>
      <c r="H234" s="2"/>
      <c r="I234" s="2"/>
      <c r="J234" s="2"/>
    </row>
    <row r="235" spans="1:10" x14ac:dyDescent="0.25">
      <c r="A235" s="2"/>
      <c r="B235" s="1"/>
      <c r="C235" s="2"/>
      <c r="D235" s="2"/>
      <c r="E235" s="1"/>
      <c r="F235" s="1"/>
      <c r="G235" s="2"/>
      <c r="H235" s="2"/>
      <c r="I235" s="2"/>
      <c r="J235" s="2"/>
    </row>
    <row r="236" spans="1:10" x14ac:dyDescent="0.25">
      <c r="A236" s="2"/>
      <c r="B236" s="1"/>
      <c r="C236" s="2"/>
      <c r="D236" s="2"/>
      <c r="E236" s="1"/>
      <c r="F236" s="1"/>
      <c r="G236" s="2"/>
      <c r="H236" s="2"/>
      <c r="I236" s="2"/>
      <c r="J236" s="2"/>
    </row>
    <row r="237" spans="1:10" x14ac:dyDescent="0.25">
      <c r="A237" s="2"/>
      <c r="B237" s="1"/>
      <c r="C237" s="2"/>
      <c r="D237" s="2"/>
      <c r="E237" s="1"/>
      <c r="F237" s="1"/>
      <c r="G237" s="2"/>
      <c r="H237" s="2"/>
      <c r="I237" s="2"/>
      <c r="J237" s="2"/>
    </row>
    <row r="238" spans="1:10" x14ac:dyDescent="0.25">
      <c r="A238" s="2"/>
      <c r="B238" s="1"/>
      <c r="C238" s="2"/>
      <c r="D238" s="2"/>
      <c r="E238" s="1"/>
      <c r="F238" s="1"/>
      <c r="G238" s="2"/>
      <c r="H238" s="2"/>
      <c r="I238" s="2"/>
      <c r="J238" s="2"/>
    </row>
    <row r="239" spans="1:10" x14ac:dyDescent="0.25">
      <c r="A239" s="2"/>
      <c r="B239" s="1"/>
      <c r="C239" s="2"/>
      <c r="D239" s="2"/>
      <c r="E239" s="1"/>
      <c r="F239" s="1"/>
      <c r="G239" s="2"/>
      <c r="H239" s="2"/>
      <c r="I239" s="2"/>
      <c r="J239" s="2"/>
    </row>
    <row r="240" spans="1:10" x14ac:dyDescent="0.25">
      <c r="A240" s="2"/>
      <c r="B240" s="1"/>
      <c r="C240" s="2"/>
      <c r="D240" s="2"/>
      <c r="E240" s="1"/>
      <c r="F240" s="1"/>
      <c r="G240" s="2"/>
      <c r="H240" s="2"/>
      <c r="I240" s="2"/>
      <c r="J240" s="2"/>
    </row>
    <row r="241" spans="1:10" x14ac:dyDescent="0.25">
      <c r="A241" s="2"/>
      <c r="B241" s="1"/>
      <c r="C241" s="2"/>
      <c r="D241" s="2"/>
      <c r="E241" s="1"/>
      <c r="F241" s="1"/>
      <c r="G241" s="2"/>
      <c r="H241" s="2"/>
      <c r="I241" s="2"/>
      <c r="J241" s="2"/>
    </row>
    <row r="242" spans="1:10" x14ac:dyDescent="0.25">
      <c r="A242" s="2"/>
      <c r="B242" s="1"/>
      <c r="C242" s="2"/>
      <c r="D242" s="2"/>
      <c r="E242" s="1"/>
      <c r="F242" s="1"/>
      <c r="G242" s="2"/>
      <c r="H242" s="2"/>
      <c r="I242" s="2"/>
      <c r="J242" s="2"/>
    </row>
    <row r="243" spans="1:10" x14ac:dyDescent="0.25">
      <c r="A243" s="2"/>
      <c r="B243" s="1"/>
      <c r="C243" s="2"/>
      <c r="D243" s="2"/>
      <c r="E243" s="1"/>
      <c r="F243" s="1"/>
      <c r="G243" s="2"/>
      <c r="H243" s="2"/>
      <c r="I243" s="2"/>
      <c r="J243" s="2"/>
    </row>
    <row r="244" spans="1:10" x14ac:dyDescent="0.25">
      <c r="A244" s="2"/>
      <c r="B244" s="1"/>
      <c r="C244" s="2"/>
      <c r="D244" s="2"/>
      <c r="E244" s="1"/>
      <c r="F244" s="1"/>
      <c r="G244" s="2"/>
      <c r="H244" s="2"/>
      <c r="I244" s="2"/>
      <c r="J244" s="2"/>
    </row>
    <row r="245" spans="1:10" x14ac:dyDescent="0.25">
      <c r="A245" s="2"/>
      <c r="B245" s="1"/>
      <c r="C245" s="2"/>
      <c r="D245" s="2"/>
      <c r="E245" s="1"/>
      <c r="F245" s="1"/>
      <c r="G245" s="2"/>
      <c r="H245" s="2"/>
      <c r="I245" s="2"/>
      <c r="J245" s="2"/>
    </row>
    <row r="246" spans="1:10" x14ac:dyDescent="0.25">
      <c r="A246" s="2"/>
      <c r="B246" s="1"/>
      <c r="C246" s="2"/>
      <c r="D246" s="2"/>
      <c r="E246" s="1"/>
      <c r="F246" s="1"/>
      <c r="G246" s="2"/>
      <c r="H246" s="2"/>
      <c r="I246" s="2"/>
      <c r="J246" s="2"/>
    </row>
    <row r="247" spans="1:10" x14ac:dyDescent="0.25">
      <c r="A247" s="2"/>
      <c r="B247" s="1"/>
      <c r="C247" s="2"/>
      <c r="D247" s="2"/>
      <c r="E247" s="1"/>
      <c r="F247" s="1"/>
      <c r="G247" s="2"/>
      <c r="H247" s="2"/>
      <c r="I247" s="2"/>
      <c r="J247" s="2"/>
    </row>
    <row r="248" spans="1:10" x14ac:dyDescent="0.25">
      <c r="A248" s="2"/>
      <c r="B248" s="1"/>
      <c r="C248" s="2"/>
      <c r="D248" s="2"/>
      <c r="E248" s="1"/>
      <c r="F248" s="1"/>
      <c r="G248" s="2"/>
      <c r="H248" s="2"/>
      <c r="I248" s="2"/>
      <c r="J248" s="2"/>
    </row>
    <row r="249" spans="1:10" x14ac:dyDescent="0.25">
      <c r="A249" s="2"/>
      <c r="B249" s="1"/>
      <c r="C249" s="2"/>
      <c r="D249" s="2"/>
      <c r="E249" s="1"/>
      <c r="F249" s="1"/>
      <c r="G249" s="2"/>
      <c r="H249" s="2"/>
      <c r="I249" s="2"/>
      <c r="J249" s="2"/>
    </row>
    <row r="250" spans="1:10" x14ac:dyDescent="0.25">
      <c r="A250" s="2"/>
      <c r="B250" s="1"/>
      <c r="C250" s="2"/>
      <c r="D250" s="2"/>
      <c r="E250" s="1"/>
      <c r="F250" s="1"/>
      <c r="G250" s="2"/>
      <c r="H250" s="2"/>
      <c r="I250" s="2"/>
      <c r="J250" s="2"/>
    </row>
    <row r="251" spans="1:10" x14ac:dyDescent="0.25">
      <c r="A251" s="2"/>
      <c r="B251" s="1"/>
      <c r="C251" s="2"/>
      <c r="D251" s="2"/>
      <c r="E251" s="1"/>
      <c r="F251" s="1"/>
      <c r="G251" s="2"/>
      <c r="H251" s="2"/>
      <c r="I251" s="2"/>
      <c r="J251" s="2"/>
    </row>
    <row r="252" spans="1:10" x14ac:dyDescent="0.25">
      <c r="A252" s="2"/>
      <c r="B252" s="1"/>
      <c r="C252" s="2"/>
      <c r="D252" s="2"/>
      <c r="E252" s="1"/>
      <c r="F252" s="1"/>
      <c r="G252" s="2"/>
      <c r="H252" s="2"/>
      <c r="I252" s="2"/>
      <c r="J252" s="2"/>
    </row>
    <row r="253" spans="1:10" x14ac:dyDescent="0.25">
      <c r="A253" s="2"/>
      <c r="B253" s="1"/>
      <c r="C253" s="2"/>
      <c r="D253" s="2"/>
      <c r="E253" s="1"/>
      <c r="F253" s="1"/>
      <c r="G253" s="2"/>
      <c r="H253" s="2"/>
      <c r="I253" s="2"/>
      <c r="J253" s="2"/>
    </row>
    <row r="254" spans="1:10" x14ac:dyDescent="0.25">
      <c r="A254" s="2"/>
      <c r="B254" s="1"/>
      <c r="C254" s="2"/>
      <c r="D254" s="2"/>
      <c r="E254" s="1"/>
      <c r="F254" s="1"/>
      <c r="G254" s="2"/>
      <c r="H254" s="2"/>
      <c r="I254" s="2"/>
      <c r="J254" s="2"/>
    </row>
    <row r="255" spans="1:10" x14ac:dyDescent="0.25">
      <c r="A255" s="2"/>
      <c r="B255" s="1"/>
      <c r="C255" s="2"/>
      <c r="D255" s="2"/>
      <c r="E255" s="1"/>
      <c r="F255" s="1"/>
      <c r="G255" s="2"/>
      <c r="H255" s="2"/>
      <c r="I255" s="2"/>
      <c r="J255" s="2"/>
    </row>
    <row r="256" spans="1:10" x14ac:dyDescent="0.25">
      <c r="A256" s="2"/>
      <c r="B256" s="1"/>
      <c r="C256" s="2"/>
      <c r="D256" s="2"/>
      <c r="E256" s="1"/>
      <c r="F256" s="1"/>
      <c r="G256" s="2"/>
      <c r="H256" s="2"/>
      <c r="I256" s="2"/>
      <c r="J256" s="2"/>
    </row>
    <row r="257" spans="1:10" x14ac:dyDescent="0.25">
      <c r="A257" s="2"/>
      <c r="B257" s="1"/>
      <c r="C257" s="2"/>
      <c r="D257" s="2"/>
      <c r="E257" s="1"/>
      <c r="F257" s="1"/>
      <c r="G257" s="2"/>
      <c r="H257" s="2"/>
      <c r="I257" s="2"/>
      <c r="J257" s="2"/>
    </row>
    <row r="258" spans="1:10" x14ac:dyDescent="0.25">
      <c r="A258" s="2"/>
      <c r="B258" s="1"/>
      <c r="C258" s="2"/>
      <c r="D258" s="2"/>
      <c r="E258" s="1"/>
      <c r="F258" s="1"/>
      <c r="G258" s="2"/>
      <c r="H258" s="2"/>
      <c r="I258" s="2"/>
      <c r="J258" s="2"/>
    </row>
    <row r="259" spans="1:10" x14ac:dyDescent="0.25">
      <c r="A259" s="2"/>
      <c r="B259" s="1"/>
      <c r="C259" s="2"/>
      <c r="D259" s="2"/>
      <c r="E259" s="1"/>
      <c r="F259" s="1"/>
      <c r="G259" s="2"/>
      <c r="H259" s="2"/>
      <c r="I259" s="2"/>
      <c r="J259" s="2"/>
    </row>
    <row r="260" spans="1:10" x14ac:dyDescent="0.25">
      <c r="A260" s="2"/>
      <c r="B260" s="1"/>
      <c r="C260" s="2"/>
      <c r="D260" s="2"/>
      <c r="E260" s="1"/>
      <c r="F260" s="1"/>
      <c r="G260" s="2"/>
      <c r="H260" s="2"/>
      <c r="I260" s="2"/>
      <c r="J260" s="2"/>
    </row>
    <row r="261" spans="1:10" x14ac:dyDescent="0.25">
      <c r="A261" s="2"/>
      <c r="B261" s="1"/>
      <c r="C261" s="2"/>
      <c r="D261" s="2"/>
      <c r="E261" s="1"/>
      <c r="F261" s="1"/>
      <c r="G261" s="2"/>
      <c r="H261" s="2"/>
      <c r="I261" s="2"/>
      <c r="J261" s="2"/>
    </row>
    <row r="262" spans="1:10" x14ac:dyDescent="0.25">
      <c r="A262" s="2"/>
      <c r="B262" s="1"/>
      <c r="C262" s="2"/>
      <c r="D262" s="2"/>
      <c r="E262" s="1"/>
      <c r="F262" s="1"/>
      <c r="G262" s="2"/>
      <c r="H262" s="2"/>
      <c r="I262" s="2"/>
      <c r="J262" s="2"/>
    </row>
    <row r="263" spans="1:10" x14ac:dyDescent="0.25">
      <c r="A263" s="2"/>
      <c r="B263" s="1"/>
      <c r="C263" s="2"/>
      <c r="D263" s="2"/>
      <c r="E263" s="1"/>
      <c r="F263" s="1"/>
      <c r="G263" s="2"/>
      <c r="H263" s="2"/>
      <c r="I263" s="2"/>
      <c r="J263" s="2"/>
    </row>
    <row r="264" spans="1:10" x14ac:dyDescent="0.25">
      <c r="A264" s="2"/>
      <c r="B264" s="1"/>
      <c r="C264" s="2"/>
      <c r="D264" s="2"/>
      <c r="E264" s="1"/>
      <c r="F264" s="1"/>
      <c r="G264" s="2"/>
      <c r="H264" s="2"/>
      <c r="I264" s="2"/>
      <c r="J264" s="2"/>
    </row>
    <row r="265" spans="1:10" x14ac:dyDescent="0.25">
      <c r="A265" s="2"/>
      <c r="B265" s="1"/>
      <c r="C265" s="2"/>
      <c r="D265" s="2"/>
      <c r="E265" s="1"/>
      <c r="F265" s="1"/>
      <c r="G265" s="2"/>
      <c r="H265" s="2"/>
      <c r="I265" s="2"/>
      <c r="J265" s="2"/>
    </row>
    <row r="266" spans="1:10" x14ac:dyDescent="0.25">
      <c r="A266" s="2"/>
      <c r="B266" s="1"/>
      <c r="C266" s="2"/>
      <c r="D266" s="2"/>
      <c r="E266" s="1"/>
      <c r="F266" s="1"/>
      <c r="G266" s="2"/>
      <c r="H266" s="2"/>
      <c r="I266" s="2"/>
      <c r="J266" s="2"/>
    </row>
    <row r="267" spans="1:10" x14ac:dyDescent="0.25">
      <c r="A267" s="2"/>
      <c r="B267" s="1"/>
      <c r="C267" s="2"/>
      <c r="D267" s="2"/>
      <c r="E267" s="1"/>
      <c r="F267" s="1"/>
      <c r="G267" s="2"/>
      <c r="H267" s="2"/>
      <c r="I267" s="2"/>
      <c r="J267" s="2"/>
    </row>
    <row r="268" spans="1:10" x14ac:dyDescent="0.25">
      <c r="A268" s="2"/>
      <c r="B268" s="1"/>
      <c r="C268" s="2"/>
      <c r="D268" s="2"/>
      <c r="E268" s="1"/>
      <c r="F268" s="1"/>
      <c r="G268" s="2"/>
      <c r="H268" s="2"/>
      <c r="I268" s="2"/>
      <c r="J268" s="2"/>
    </row>
    <row r="269" spans="1:10" x14ac:dyDescent="0.25">
      <c r="A269" s="2"/>
      <c r="B269" s="1"/>
      <c r="C269" s="2"/>
      <c r="D269" s="2"/>
      <c r="E269" s="1"/>
      <c r="F269" s="1"/>
      <c r="G269" s="2"/>
      <c r="H269" s="2"/>
      <c r="I269" s="2"/>
      <c r="J269" s="2"/>
    </row>
    <row r="270" spans="1:10" x14ac:dyDescent="0.25">
      <c r="A270" s="2"/>
      <c r="B270" s="1"/>
      <c r="C270" s="2"/>
      <c r="D270" s="2"/>
      <c r="E270" s="1"/>
      <c r="F270" s="1"/>
      <c r="G270" s="2"/>
      <c r="H270" s="2"/>
      <c r="I270" s="2"/>
      <c r="J270" s="2"/>
    </row>
    <row r="271" spans="1:10" x14ac:dyDescent="0.25">
      <c r="A271" s="2"/>
      <c r="B271" s="1"/>
      <c r="C271" s="2"/>
      <c r="D271" s="2"/>
      <c r="E271" s="1"/>
      <c r="F271" s="1"/>
      <c r="G271" s="2"/>
      <c r="H271" s="2"/>
      <c r="I271" s="2"/>
      <c r="J271" s="2"/>
    </row>
    <row r="272" spans="1:10" x14ac:dyDescent="0.25">
      <c r="A272" s="2"/>
      <c r="B272" s="1"/>
      <c r="C272" s="2"/>
      <c r="D272" s="2"/>
      <c r="E272" s="1"/>
      <c r="F272" s="1"/>
      <c r="G272" s="2"/>
      <c r="H272" s="2"/>
      <c r="I272" s="2"/>
      <c r="J272" s="2"/>
    </row>
    <row r="273" spans="1:10" x14ac:dyDescent="0.25">
      <c r="A273" s="2"/>
      <c r="B273" s="1"/>
      <c r="C273" s="2"/>
      <c r="D273" s="2"/>
      <c r="E273" s="1"/>
      <c r="F273" s="1"/>
      <c r="G273" s="2"/>
      <c r="H273" s="2"/>
      <c r="I273" s="2"/>
      <c r="J273" s="2"/>
    </row>
    <row r="274" spans="1:10" x14ac:dyDescent="0.25">
      <c r="A274" s="2"/>
      <c r="B274" s="1"/>
      <c r="C274" s="2"/>
      <c r="D274" s="2"/>
      <c r="E274" s="1"/>
      <c r="F274" s="1"/>
      <c r="G274" s="2"/>
      <c r="H274" s="2"/>
      <c r="I274" s="2"/>
      <c r="J274" s="2"/>
    </row>
    <row r="275" spans="1:10" x14ac:dyDescent="0.25">
      <c r="A275" s="2"/>
      <c r="B275" s="1"/>
      <c r="C275" s="2"/>
      <c r="D275" s="2"/>
      <c r="E275" s="1"/>
      <c r="F275" s="1"/>
      <c r="G275" s="2"/>
      <c r="H275" s="2"/>
      <c r="I275" s="2"/>
      <c r="J275" s="2"/>
    </row>
    <row r="276" spans="1:10" x14ac:dyDescent="0.25">
      <c r="A276" s="2"/>
      <c r="B276" s="1"/>
      <c r="C276" s="2"/>
      <c r="D276" s="2"/>
      <c r="E276" s="1"/>
      <c r="F276" s="1"/>
      <c r="G276" s="2"/>
      <c r="H276" s="2"/>
      <c r="I276" s="2"/>
      <c r="J276" s="2"/>
    </row>
    <row r="277" spans="1:10" x14ac:dyDescent="0.25">
      <c r="A277" s="2"/>
      <c r="B277" s="1"/>
      <c r="C277" s="2"/>
      <c r="D277" s="2"/>
      <c r="E277" s="1"/>
      <c r="F277" s="1"/>
      <c r="G277" s="2"/>
      <c r="H277" s="2"/>
      <c r="I277" s="2"/>
      <c r="J277" s="2"/>
    </row>
    <row r="278" spans="1:10" x14ac:dyDescent="0.25">
      <c r="A278" s="2"/>
      <c r="B278" s="1"/>
      <c r="C278" s="2"/>
      <c r="D278" s="2"/>
      <c r="E278" s="1"/>
      <c r="F278" s="1"/>
      <c r="G278" s="2"/>
      <c r="H278" s="2"/>
      <c r="I278" s="2"/>
      <c r="J278" s="2"/>
    </row>
    <row r="279" spans="1:10" x14ac:dyDescent="0.25">
      <c r="A279" s="2"/>
      <c r="B279" s="1"/>
      <c r="C279" s="2"/>
      <c r="D279" s="2"/>
      <c r="E279" s="1"/>
      <c r="F279" s="1"/>
      <c r="G279" s="2"/>
      <c r="H279" s="2"/>
      <c r="I279" s="2"/>
      <c r="J279" s="2"/>
    </row>
    <row r="280" spans="1:10" x14ac:dyDescent="0.25">
      <c r="A280" s="2"/>
      <c r="B280" s="1"/>
      <c r="C280" s="2"/>
      <c r="D280" s="2"/>
      <c r="E280" s="1"/>
      <c r="F280" s="1"/>
      <c r="G280" s="2"/>
      <c r="H280" s="2"/>
      <c r="I280" s="2"/>
      <c r="J280" s="2"/>
    </row>
    <row r="281" spans="1:10" x14ac:dyDescent="0.25">
      <c r="A281" s="2"/>
      <c r="B281" s="1"/>
      <c r="C281" s="2"/>
      <c r="D281" s="2"/>
      <c r="E281" s="1"/>
      <c r="F281" s="1"/>
      <c r="G281" s="2"/>
      <c r="H281" s="2"/>
      <c r="I281" s="2"/>
      <c r="J281" s="2"/>
    </row>
    <row r="282" spans="1:10" x14ac:dyDescent="0.25">
      <c r="A282" s="2"/>
      <c r="B282" s="1"/>
      <c r="C282" s="2"/>
      <c r="D282" s="2"/>
      <c r="E282" s="1"/>
      <c r="F282" s="1"/>
      <c r="G282" s="2"/>
      <c r="H282" s="2"/>
      <c r="I282" s="2"/>
      <c r="J282" s="2"/>
    </row>
    <row r="283" spans="1:10" x14ac:dyDescent="0.25">
      <c r="A283" s="2"/>
      <c r="B283" s="1"/>
      <c r="C283" s="2"/>
      <c r="D283" s="2"/>
      <c r="E283" s="1"/>
      <c r="F283" s="1"/>
      <c r="G283" s="2"/>
      <c r="H283" s="2"/>
      <c r="I283" s="2"/>
      <c r="J283" s="2"/>
    </row>
    <row r="284" spans="1:10" x14ac:dyDescent="0.25">
      <c r="A284" s="2"/>
      <c r="B284" s="1"/>
      <c r="C284" s="2"/>
      <c r="D284" s="2"/>
      <c r="E284" s="1"/>
      <c r="F284" s="1"/>
      <c r="G284" s="2"/>
      <c r="H284" s="2"/>
      <c r="I284" s="2"/>
      <c r="J284" s="2"/>
    </row>
    <row r="285" spans="1:10" x14ac:dyDescent="0.25">
      <c r="A285" s="2"/>
      <c r="B285" s="1"/>
      <c r="C285" s="2"/>
      <c r="D285" s="2"/>
      <c r="E285" s="1"/>
      <c r="F285" s="1"/>
      <c r="G285" s="2"/>
      <c r="H285" s="2"/>
      <c r="I285" s="2"/>
      <c r="J285" s="2"/>
    </row>
    <row r="286" spans="1:10" x14ac:dyDescent="0.25">
      <c r="A286" s="2"/>
      <c r="B286" s="1"/>
      <c r="C286" s="2"/>
      <c r="D286" s="2"/>
      <c r="E286" s="1"/>
      <c r="F286" s="1"/>
      <c r="G286" s="2"/>
      <c r="H286" s="2"/>
      <c r="I286" s="2"/>
      <c r="J286" s="2"/>
    </row>
    <row r="287" spans="1:10" x14ac:dyDescent="0.25">
      <c r="A287" s="2"/>
      <c r="B287" s="1"/>
      <c r="C287" s="2"/>
      <c r="D287" s="2"/>
      <c r="E287" s="1"/>
      <c r="F287" s="1"/>
      <c r="G287" s="2"/>
      <c r="H287" s="2"/>
      <c r="I287" s="2"/>
      <c r="J287" s="2"/>
    </row>
    <row r="288" spans="1:10" x14ac:dyDescent="0.25">
      <c r="A288" s="2"/>
      <c r="B288" s="1"/>
      <c r="C288" s="2"/>
      <c r="D288" s="2"/>
      <c r="E288" s="1"/>
      <c r="F288" s="1"/>
      <c r="G288" s="2"/>
      <c r="H288" s="2"/>
      <c r="I288" s="2"/>
      <c r="J288" s="2"/>
    </row>
    <row r="289" spans="1:10" x14ac:dyDescent="0.25">
      <c r="A289" s="2"/>
      <c r="B289" s="1"/>
      <c r="C289" s="2"/>
      <c r="D289" s="2"/>
      <c r="E289" s="1"/>
      <c r="F289" s="1"/>
      <c r="G289" s="2"/>
      <c r="H289" s="2"/>
      <c r="I289" s="2"/>
      <c r="J289" s="2"/>
    </row>
    <row r="290" spans="1:10" x14ac:dyDescent="0.25">
      <c r="A290" s="2"/>
      <c r="B290" s="1"/>
      <c r="C290" s="2"/>
      <c r="D290" s="2"/>
      <c r="E290" s="1"/>
      <c r="F290" s="1"/>
      <c r="G290" s="2"/>
      <c r="H290" s="2"/>
      <c r="I290" s="2"/>
      <c r="J290" s="2"/>
    </row>
    <row r="291" spans="1:10" x14ac:dyDescent="0.25">
      <c r="A291" s="2"/>
      <c r="B291" s="1"/>
      <c r="C291" s="2"/>
      <c r="D291" s="2"/>
      <c r="E291" s="1"/>
      <c r="F291" s="1"/>
      <c r="G291" s="2"/>
      <c r="H291" s="2"/>
      <c r="I291" s="2"/>
      <c r="J291" s="2"/>
    </row>
    <row r="292" spans="1:10" x14ac:dyDescent="0.25">
      <c r="A292" s="2"/>
      <c r="B292" s="1"/>
      <c r="C292" s="2"/>
      <c r="D292" s="2"/>
      <c r="E292" s="1"/>
      <c r="F292" s="1"/>
      <c r="G292" s="2"/>
      <c r="H292" s="2"/>
      <c r="I292" s="2"/>
      <c r="J292" s="2"/>
    </row>
    <row r="293" spans="1:10" x14ac:dyDescent="0.25">
      <c r="A293" s="2"/>
      <c r="B293" s="1"/>
      <c r="C293" s="2"/>
      <c r="D293" s="2"/>
      <c r="E293" s="1"/>
      <c r="F293" s="1"/>
      <c r="G293" s="2"/>
      <c r="H293" s="2"/>
      <c r="I293" s="2"/>
      <c r="J293" s="2"/>
    </row>
    <row r="294" spans="1:10" x14ac:dyDescent="0.25">
      <c r="A294" s="2"/>
      <c r="B294" s="1"/>
      <c r="C294" s="2"/>
      <c r="D294" s="2"/>
      <c r="E294" s="1"/>
      <c r="F294" s="1"/>
      <c r="G294" s="2"/>
      <c r="H294" s="2"/>
      <c r="I294" s="2"/>
      <c r="J294" s="2"/>
    </row>
    <row r="295" spans="1:10" x14ac:dyDescent="0.25">
      <c r="A295" s="2"/>
      <c r="B295" s="1"/>
      <c r="C295" s="2"/>
      <c r="D295" s="2"/>
      <c r="E295" s="1"/>
      <c r="F295" s="1"/>
      <c r="G295" s="2"/>
      <c r="H295" s="2"/>
      <c r="I295" s="2"/>
      <c r="J295" s="2"/>
    </row>
    <row r="296" spans="1:10" x14ac:dyDescent="0.25">
      <c r="A296" s="2"/>
      <c r="B296" s="1"/>
      <c r="C296" s="2"/>
      <c r="D296" s="2"/>
      <c r="E296" s="1"/>
      <c r="F296" s="1"/>
      <c r="G296" s="2"/>
      <c r="H296" s="2"/>
      <c r="I296" s="2"/>
      <c r="J296" s="2"/>
    </row>
    <row r="297" spans="1:10" x14ac:dyDescent="0.25">
      <c r="A297" s="2"/>
      <c r="B297" s="1"/>
      <c r="C297" s="2"/>
      <c r="D297" s="2"/>
      <c r="E297" s="1"/>
      <c r="F297" s="1"/>
      <c r="G297" s="2"/>
      <c r="H297" s="2"/>
      <c r="I297" s="2"/>
      <c r="J297" s="2"/>
    </row>
    <row r="298" spans="1:10" x14ac:dyDescent="0.25">
      <c r="A298" s="2"/>
      <c r="B298" s="1"/>
      <c r="C298" s="2"/>
      <c r="D298" s="2"/>
      <c r="E298" s="1"/>
      <c r="F298" s="1"/>
      <c r="G298" s="2"/>
      <c r="H298" s="2"/>
      <c r="I298" s="2"/>
      <c r="J298" s="2"/>
    </row>
    <row r="299" spans="1:10" x14ac:dyDescent="0.25">
      <c r="A299" s="2"/>
      <c r="B299" s="1"/>
      <c r="C299" s="2"/>
      <c r="D299" s="2"/>
      <c r="E299" s="1"/>
      <c r="F299" s="1"/>
      <c r="G299" s="2"/>
      <c r="H299" s="2"/>
      <c r="I299" s="2"/>
      <c r="J299" s="2"/>
    </row>
    <row r="300" spans="1:10" x14ac:dyDescent="0.25">
      <c r="A300" s="2"/>
      <c r="B300" s="1"/>
      <c r="C300" s="2"/>
      <c r="D300" s="2"/>
      <c r="E300" s="1"/>
      <c r="F300" s="1"/>
      <c r="G300" s="2"/>
      <c r="H300" s="2"/>
      <c r="I300" s="2"/>
      <c r="J300" s="2"/>
    </row>
    <row r="301" spans="1:10" x14ac:dyDescent="0.25">
      <c r="A301" s="2"/>
      <c r="B301" s="1"/>
      <c r="C301" s="2"/>
      <c r="D301" s="2"/>
      <c r="E301" s="1"/>
      <c r="F301" s="1"/>
      <c r="G301" s="2"/>
      <c r="H301" s="2"/>
      <c r="I301" s="2"/>
      <c r="J301" s="2"/>
    </row>
    <row r="302" spans="1:10" x14ac:dyDescent="0.25">
      <c r="A302" s="2"/>
      <c r="B302" s="1"/>
      <c r="C302" s="2"/>
      <c r="D302" s="2"/>
      <c r="E302" s="1"/>
      <c r="F302" s="1"/>
      <c r="G302" s="2"/>
      <c r="H302" s="2"/>
      <c r="I302" s="2"/>
      <c r="J302" s="2"/>
    </row>
    <row r="303" spans="1:10" x14ac:dyDescent="0.25">
      <c r="A303" s="2"/>
      <c r="B303" s="1"/>
      <c r="C303" s="2"/>
      <c r="D303" s="2"/>
      <c r="E303" s="1"/>
      <c r="F303" s="1"/>
      <c r="G303" s="2"/>
      <c r="H303" s="2"/>
      <c r="I303" s="2"/>
      <c r="J303" s="2"/>
    </row>
    <row r="304" spans="1:10" x14ac:dyDescent="0.25">
      <c r="A304" s="2"/>
      <c r="B304" s="1"/>
      <c r="C304" s="2"/>
      <c r="D304" s="2"/>
      <c r="E304" s="1"/>
      <c r="F304" s="1"/>
      <c r="G304" s="2"/>
      <c r="H304" s="2"/>
      <c r="I304" s="2"/>
      <c r="J304" s="2"/>
    </row>
  </sheetData>
  <sortState ref="A4:J85">
    <sortCondition ref="B3"/>
  </sortState>
  <pageMargins left="0.43307086614173229" right="0.31496062992125984" top="0.74803149606299213" bottom="0.74803149606299213" header="0.31496062992125984" footer="0.31496062992125984"/>
  <pageSetup paperSize="9" scale="74" fitToHeight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F60"/>
  <sheetViews>
    <sheetView workbookViewId="0">
      <selection activeCell="D23" sqref="D23"/>
    </sheetView>
  </sheetViews>
  <sheetFormatPr baseColWidth="10" defaultRowHeight="15" x14ac:dyDescent="0.25"/>
  <cols>
    <col min="1" max="1" width="20.140625" style="75" bestFit="1" customWidth="1"/>
    <col min="2" max="3" width="12.140625" customWidth="1"/>
    <col min="4" max="4" width="12.140625" style="68" customWidth="1"/>
    <col min="5" max="5" width="12.140625" style="67" customWidth="1"/>
    <col min="6" max="6" width="12.140625" style="77" customWidth="1"/>
    <col min="7" max="8" width="12.140625" style="8" customWidth="1"/>
    <col min="9" max="9" width="8" style="8" customWidth="1"/>
    <col min="10" max="18" width="8" customWidth="1"/>
  </cols>
  <sheetData>
    <row r="1" spans="1:21" ht="19.5" thickBot="1" x14ac:dyDescent="0.35">
      <c r="A1"/>
      <c r="K1" s="150"/>
    </row>
    <row r="2" spans="1:21" x14ac:dyDescent="0.25">
      <c r="A2" s="92" t="s">
        <v>3</v>
      </c>
      <c r="B2" s="91" t="s">
        <v>38</v>
      </c>
    </row>
    <row r="4" spans="1:21" x14ac:dyDescent="0.25">
      <c r="A4" s="95"/>
      <c r="B4" s="92" t="s">
        <v>73</v>
      </c>
      <c r="C4" s="95"/>
      <c r="D4" s="95"/>
      <c r="E4" s="95"/>
      <c r="F4" s="95"/>
      <c r="G4" s="95"/>
      <c r="H4" s="96"/>
      <c r="I4"/>
    </row>
    <row r="5" spans="1:21" x14ac:dyDescent="0.25">
      <c r="A5" s="100"/>
      <c r="B5" s="101" t="s">
        <v>72</v>
      </c>
      <c r="C5" s="101" t="s">
        <v>307</v>
      </c>
      <c r="D5" s="101" t="s">
        <v>86</v>
      </c>
      <c r="E5" s="101" t="s">
        <v>87</v>
      </c>
      <c r="F5" s="101" t="s">
        <v>88</v>
      </c>
      <c r="G5" s="101" t="s">
        <v>89</v>
      </c>
      <c r="H5" s="101" t="s">
        <v>367</v>
      </c>
      <c r="I5"/>
    </row>
    <row r="6" spans="1:21" x14ac:dyDescent="0.25">
      <c r="A6" s="76" t="s">
        <v>74</v>
      </c>
      <c r="B6" s="97">
        <v>0</v>
      </c>
      <c r="C6" s="97">
        <v>5</v>
      </c>
      <c r="D6" s="97">
        <v>18</v>
      </c>
      <c r="E6" s="97">
        <v>28</v>
      </c>
      <c r="F6" s="97">
        <v>9</v>
      </c>
      <c r="G6" s="97">
        <v>14</v>
      </c>
      <c r="H6" s="97">
        <v>7</v>
      </c>
      <c r="I6"/>
    </row>
    <row r="7" spans="1:21" x14ac:dyDescent="0.25">
      <c r="A7"/>
      <c r="D7"/>
      <c r="E7"/>
      <c r="F7"/>
      <c r="G7"/>
      <c r="H7"/>
      <c r="I7"/>
    </row>
    <row r="8" spans="1:21" ht="15.75" thickBot="1" x14ac:dyDescent="0.3">
      <c r="A8"/>
      <c r="D8"/>
      <c r="E8"/>
      <c r="F8"/>
      <c r="G8"/>
      <c r="H8"/>
      <c r="I8"/>
    </row>
    <row r="9" spans="1:21" ht="15.75" thickBot="1" x14ac:dyDescent="0.3">
      <c r="A9" s="106" t="s">
        <v>3</v>
      </c>
      <c r="B9" s="107" t="s">
        <v>38</v>
      </c>
      <c r="D9" s="111">
        <f>SUM(B13:P13)</f>
        <v>81</v>
      </c>
      <c r="H9"/>
      <c r="I9"/>
    </row>
    <row r="10" spans="1:21" x14ac:dyDescent="0.25">
      <c r="H10"/>
      <c r="I10"/>
    </row>
    <row r="11" spans="1:21" x14ac:dyDescent="0.25">
      <c r="A11" s="108"/>
      <c r="B11" s="109" t="s">
        <v>73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10"/>
    </row>
    <row r="12" spans="1:21" s="112" customFormat="1" x14ac:dyDescent="0.25">
      <c r="A12" s="113"/>
      <c r="B12" s="114" t="s">
        <v>61</v>
      </c>
      <c r="C12" s="114" t="s">
        <v>142</v>
      </c>
      <c r="D12" s="114" t="s">
        <v>169</v>
      </c>
      <c r="E12" s="114" t="s">
        <v>159</v>
      </c>
      <c r="F12" s="114" t="s">
        <v>54</v>
      </c>
      <c r="G12" s="114" t="s">
        <v>339</v>
      </c>
      <c r="H12" s="114" t="s">
        <v>390</v>
      </c>
      <c r="I12" s="114" t="s">
        <v>136</v>
      </c>
      <c r="J12" s="114" t="s">
        <v>148</v>
      </c>
      <c r="K12" s="114" t="s">
        <v>366</v>
      </c>
      <c r="L12" s="114" t="s">
        <v>386</v>
      </c>
      <c r="M12" s="114" t="s">
        <v>9</v>
      </c>
      <c r="N12" s="114" t="s">
        <v>72</v>
      </c>
      <c r="O12"/>
      <c r="P12"/>
      <c r="Q12"/>
      <c r="R12"/>
      <c r="S12"/>
      <c r="T12"/>
      <c r="U12"/>
    </row>
    <row r="13" spans="1:21" x14ac:dyDescent="0.25">
      <c r="A13" s="76" t="s">
        <v>74</v>
      </c>
      <c r="B13" s="99">
        <v>30</v>
      </c>
      <c r="C13" s="99">
        <v>17</v>
      </c>
      <c r="D13" s="99">
        <v>9</v>
      </c>
      <c r="E13" s="99">
        <v>6</v>
      </c>
      <c r="F13" s="99">
        <v>5</v>
      </c>
      <c r="G13" s="99">
        <v>5</v>
      </c>
      <c r="H13" s="99">
        <v>3</v>
      </c>
      <c r="I13" s="99">
        <v>2</v>
      </c>
      <c r="J13" s="99">
        <v>1</v>
      </c>
      <c r="K13" s="99">
        <v>1</v>
      </c>
      <c r="L13" s="99">
        <v>1</v>
      </c>
      <c r="M13" s="99">
        <v>1</v>
      </c>
      <c r="N13" s="99">
        <v>0</v>
      </c>
    </row>
    <row r="14" spans="1:21" x14ac:dyDescent="0.25">
      <c r="A14"/>
      <c r="D14"/>
      <c r="E14"/>
      <c r="F14"/>
      <c r="G14"/>
      <c r="H14"/>
      <c r="I14"/>
    </row>
    <row r="15" spans="1:21" ht="15.75" thickBot="1" x14ac:dyDescent="0.3">
      <c r="A15"/>
      <c r="D15"/>
      <c r="E15"/>
      <c r="F15"/>
      <c r="G15"/>
      <c r="H15"/>
      <c r="I15"/>
    </row>
    <row r="16" spans="1:21" ht="15.75" thickBot="1" x14ac:dyDescent="0.3">
      <c r="A16" s="9" t="s">
        <v>133</v>
      </c>
      <c r="D16" s="111">
        <f>SUM(B20:AD20)</f>
        <v>78</v>
      </c>
      <c r="G16" s="172"/>
      <c r="H16"/>
      <c r="I16"/>
    </row>
    <row r="17" spans="1:32" x14ac:dyDescent="0.25">
      <c r="G17" s="172"/>
      <c r="H17"/>
      <c r="I17"/>
    </row>
    <row r="18" spans="1:32" x14ac:dyDescent="0.25">
      <c r="A18" s="108"/>
      <c r="B18" s="195" t="s">
        <v>73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10"/>
    </row>
    <row r="19" spans="1:32" x14ac:dyDescent="0.25">
      <c r="A19" s="113"/>
      <c r="B19" s="173" t="s">
        <v>227</v>
      </c>
      <c r="C19" s="173" t="s">
        <v>211</v>
      </c>
      <c r="D19" s="173" t="s">
        <v>177</v>
      </c>
      <c r="E19" s="173" t="s">
        <v>116</v>
      </c>
      <c r="F19" s="173" t="s">
        <v>117</v>
      </c>
      <c r="G19" s="173" t="s">
        <v>72</v>
      </c>
      <c r="H19" s="173" t="s">
        <v>178</v>
      </c>
      <c r="I19" s="173" t="s">
        <v>180</v>
      </c>
      <c r="J19" s="173" t="s">
        <v>204</v>
      </c>
      <c r="K19" s="173" t="s">
        <v>206</v>
      </c>
      <c r="L19" s="173" t="s">
        <v>217</v>
      </c>
      <c r="M19" s="173" t="s">
        <v>221</v>
      </c>
      <c r="N19" s="173" t="s">
        <v>296</v>
      </c>
      <c r="O19" s="173" t="s">
        <v>306</v>
      </c>
      <c r="P19" s="173" t="s">
        <v>315</v>
      </c>
      <c r="Q19" s="173" t="s">
        <v>322</v>
      </c>
      <c r="R19" s="173" t="s">
        <v>330</v>
      </c>
      <c r="S19" s="173" t="s">
        <v>338</v>
      </c>
      <c r="T19" s="173" t="s">
        <v>346</v>
      </c>
      <c r="U19" s="173" t="s">
        <v>353</v>
      </c>
      <c r="V19" s="173" t="s">
        <v>360</v>
      </c>
      <c r="W19" s="173" t="s">
        <v>381</v>
      </c>
      <c r="X19" s="173" t="s">
        <v>395</v>
      </c>
      <c r="Y19" s="173" t="s">
        <v>411</v>
      </c>
      <c r="Z19" s="173" t="s">
        <v>418</v>
      </c>
      <c r="AA19" s="173" t="s">
        <v>421</v>
      </c>
      <c r="AB19" s="173" t="s">
        <v>433</v>
      </c>
      <c r="AC19" s="173" t="s">
        <v>438</v>
      </c>
      <c r="AD19" s="173" t="s">
        <v>446</v>
      </c>
      <c r="AE19" s="173" t="s">
        <v>463</v>
      </c>
      <c r="AF19" s="196" t="s">
        <v>466</v>
      </c>
    </row>
    <row r="20" spans="1:32" x14ac:dyDescent="0.25">
      <c r="A20" s="76" t="s">
        <v>74</v>
      </c>
      <c r="B20" s="99">
        <v>3</v>
      </c>
      <c r="C20" s="99">
        <v>1</v>
      </c>
      <c r="D20" s="99">
        <v>7</v>
      </c>
      <c r="E20" s="99">
        <v>5</v>
      </c>
      <c r="F20" s="99">
        <v>12</v>
      </c>
      <c r="G20" s="99">
        <v>1</v>
      </c>
      <c r="H20" s="99">
        <v>2</v>
      </c>
      <c r="I20" s="99">
        <v>5</v>
      </c>
      <c r="J20" s="99">
        <v>9</v>
      </c>
      <c r="K20" s="99">
        <v>1</v>
      </c>
      <c r="L20" s="99">
        <v>1</v>
      </c>
      <c r="M20" s="99">
        <v>2</v>
      </c>
      <c r="N20" s="99">
        <v>1</v>
      </c>
      <c r="O20" s="99">
        <v>1</v>
      </c>
      <c r="P20" s="99">
        <v>4</v>
      </c>
      <c r="Q20" s="99">
        <v>1</v>
      </c>
      <c r="R20" s="99">
        <v>1</v>
      </c>
      <c r="S20" s="99">
        <v>2</v>
      </c>
      <c r="T20" s="99">
        <v>2</v>
      </c>
      <c r="U20" s="99">
        <v>2</v>
      </c>
      <c r="V20" s="99">
        <v>1</v>
      </c>
      <c r="W20" s="99">
        <v>3</v>
      </c>
      <c r="X20" s="99">
        <v>1</v>
      </c>
      <c r="Y20" s="99">
        <v>3</v>
      </c>
      <c r="Z20" s="99">
        <v>1</v>
      </c>
      <c r="AA20" s="99">
        <v>1</v>
      </c>
      <c r="AB20" s="99">
        <v>3</v>
      </c>
      <c r="AC20" s="99">
        <v>1</v>
      </c>
      <c r="AD20" s="99">
        <v>1</v>
      </c>
      <c r="AE20" s="99">
        <v>2</v>
      </c>
      <c r="AF20" s="99">
        <v>1</v>
      </c>
    </row>
    <row r="21" spans="1:32" x14ac:dyDescent="0.25">
      <c r="A21"/>
      <c r="D21"/>
      <c r="E21"/>
      <c r="F21"/>
      <c r="G21"/>
      <c r="H21"/>
      <c r="I21"/>
    </row>
    <row r="22" spans="1:32" x14ac:dyDescent="0.25">
      <c r="A22"/>
      <c r="D22"/>
      <c r="E22" s="8"/>
      <c r="F22" s="8"/>
      <c r="G22"/>
      <c r="H22"/>
      <c r="I22"/>
    </row>
    <row r="23" spans="1:32" x14ac:dyDescent="0.25">
      <c r="A23"/>
      <c r="D23"/>
      <c r="E23" s="8"/>
      <c r="F23" s="8"/>
      <c r="G23"/>
      <c r="H23"/>
      <c r="I23"/>
    </row>
    <row r="24" spans="1:32" x14ac:dyDescent="0.25">
      <c r="A24"/>
      <c r="D24"/>
      <c r="E24" s="8"/>
      <c r="F24" s="8"/>
      <c r="G24"/>
      <c r="H24"/>
      <c r="I24"/>
    </row>
    <row r="25" spans="1:32" x14ac:dyDescent="0.25">
      <c r="A25"/>
      <c r="D25"/>
      <c r="E25" s="8"/>
      <c r="F25" s="8"/>
      <c r="G25"/>
      <c r="H25"/>
      <c r="I25"/>
    </row>
    <row r="26" spans="1:32" x14ac:dyDescent="0.25">
      <c r="A26"/>
      <c r="D26"/>
      <c r="E26" s="8"/>
      <c r="F26" s="8"/>
      <c r="G26"/>
      <c r="H26"/>
      <c r="I26"/>
    </row>
    <row r="27" spans="1:32" x14ac:dyDescent="0.25">
      <c r="A27"/>
      <c r="D27"/>
      <c r="E27" s="8"/>
      <c r="F27" s="8"/>
      <c r="G27"/>
      <c r="H27"/>
      <c r="I27"/>
    </row>
    <row r="28" spans="1:32" x14ac:dyDescent="0.25">
      <c r="A28"/>
      <c r="D28"/>
      <c r="E28" s="8"/>
      <c r="F28" s="8"/>
      <c r="G28"/>
      <c r="H28"/>
      <c r="I28"/>
    </row>
    <row r="29" spans="1:32" x14ac:dyDescent="0.25">
      <c r="A29"/>
      <c r="D29"/>
      <c r="E29" s="8"/>
      <c r="F29" s="8"/>
      <c r="G29"/>
      <c r="H29"/>
      <c r="I29"/>
    </row>
    <row r="30" spans="1:32" x14ac:dyDescent="0.25">
      <c r="A30"/>
      <c r="D30"/>
      <c r="E30" s="8"/>
      <c r="F30" s="8"/>
      <c r="G30"/>
      <c r="H30"/>
      <c r="I30"/>
    </row>
    <row r="31" spans="1:32" x14ac:dyDescent="0.25">
      <c r="A31"/>
      <c r="D31"/>
      <c r="E31" s="8"/>
      <c r="F31" s="8"/>
      <c r="G31"/>
      <c r="H31"/>
      <c r="I31"/>
    </row>
    <row r="32" spans="1:32" x14ac:dyDescent="0.25">
      <c r="A32"/>
      <c r="D32"/>
      <c r="E32" s="8"/>
      <c r="F32" s="8"/>
      <c r="G32"/>
      <c r="H32"/>
      <c r="I32"/>
    </row>
    <row r="33" spans="1:9" x14ac:dyDescent="0.25">
      <c r="A33"/>
      <c r="D33"/>
      <c r="E33" s="8"/>
      <c r="G33"/>
      <c r="H33"/>
      <c r="I33"/>
    </row>
    <row r="34" spans="1:9" x14ac:dyDescent="0.25">
      <c r="A34"/>
      <c r="D34"/>
      <c r="E34" s="8"/>
      <c r="G34"/>
      <c r="H34"/>
      <c r="I34"/>
    </row>
    <row r="35" spans="1:9" x14ac:dyDescent="0.25">
      <c r="A35"/>
      <c r="D35"/>
      <c r="E35" s="8"/>
      <c r="G35"/>
      <c r="H35"/>
      <c r="I35"/>
    </row>
    <row r="36" spans="1:9" x14ac:dyDescent="0.25">
      <c r="A36"/>
      <c r="D36"/>
      <c r="E36" s="8"/>
      <c r="G36"/>
      <c r="H36"/>
      <c r="I36"/>
    </row>
    <row r="37" spans="1:9" x14ac:dyDescent="0.25">
      <c r="A37"/>
      <c r="D37"/>
      <c r="E37" s="8"/>
      <c r="G37"/>
      <c r="H37"/>
      <c r="I37"/>
    </row>
    <row r="38" spans="1:9" x14ac:dyDescent="0.25">
      <c r="A38"/>
      <c r="D38"/>
      <c r="E38" s="8"/>
      <c r="G38"/>
      <c r="H38"/>
      <c r="I38"/>
    </row>
    <row r="39" spans="1:9" x14ac:dyDescent="0.25">
      <c r="A39"/>
      <c r="D39"/>
      <c r="E39" s="8"/>
      <c r="G39"/>
      <c r="H39"/>
      <c r="I39"/>
    </row>
    <row r="40" spans="1:9" x14ac:dyDescent="0.25">
      <c r="A40"/>
      <c r="D40"/>
      <c r="E40" s="8"/>
      <c r="F40"/>
      <c r="G40"/>
      <c r="H40"/>
      <c r="I40"/>
    </row>
    <row r="41" spans="1:9" x14ac:dyDescent="0.25">
      <c r="A41"/>
      <c r="D41"/>
      <c r="E41" s="8"/>
      <c r="F41"/>
      <c r="G41"/>
      <c r="H41"/>
      <c r="I41"/>
    </row>
    <row r="42" spans="1:9" x14ac:dyDescent="0.25">
      <c r="A42"/>
      <c r="D42"/>
      <c r="E42" s="8"/>
      <c r="F42"/>
      <c r="G42"/>
      <c r="H42"/>
      <c r="I42"/>
    </row>
    <row r="43" spans="1:9" x14ac:dyDescent="0.25">
      <c r="A43"/>
      <c r="D43"/>
      <c r="E43" s="8"/>
      <c r="F43"/>
      <c r="G43"/>
      <c r="H43"/>
      <c r="I43"/>
    </row>
    <row r="44" spans="1:9" x14ac:dyDescent="0.25">
      <c r="A44"/>
      <c r="D44"/>
      <c r="E44" s="8"/>
      <c r="F44"/>
      <c r="G44"/>
      <c r="H44"/>
      <c r="I44"/>
    </row>
    <row r="45" spans="1:9" x14ac:dyDescent="0.25">
      <c r="A45"/>
      <c r="D45"/>
      <c r="E45" s="8"/>
      <c r="F45"/>
      <c r="G45"/>
      <c r="H45"/>
      <c r="I45"/>
    </row>
    <row r="46" spans="1:9" x14ac:dyDescent="0.25">
      <c r="A46"/>
      <c r="D46"/>
      <c r="E46" s="8"/>
      <c r="F46"/>
      <c r="G46"/>
      <c r="H46"/>
      <c r="I46"/>
    </row>
    <row r="47" spans="1:9" x14ac:dyDescent="0.25">
      <c r="A47"/>
      <c r="D47"/>
      <c r="E47" s="8"/>
      <c r="F47"/>
      <c r="G47"/>
      <c r="H47"/>
      <c r="I47"/>
    </row>
    <row r="48" spans="1:9" x14ac:dyDescent="0.25">
      <c r="A48"/>
      <c r="D48"/>
      <c r="E48" s="8"/>
      <c r="F48"/>
      <c r="G48"/>
      <c r="H48"/>
      <c r="I48"/>
    </row>
    <row r="49" spans="1:9" x14ac:dyDescent="0.25">
      <c r="A49"/>
      <c r="D49"/>
      <c r="E49" s="8"/>
      <c r="F49"/>
      <c r="G49"/>
      <c r="H49"/>
      <c r="I49"/>
    </row>
    <row r="50" spans="1:9" x14ac:dyDescent="0.25">
      <c r="A50"/>
      <c r="D50"/>
      <c r="E50" s="8"/>
      <c r="F50"/>
      <c r="G50"/>
      <c r="H50"/>
      <c r="I50"/>
    </row>
    <row r="51" spans="1:9" x14ac:dyDescent="0.25">
      <c r="A51"/>
      <c r="D51"/>
      <c r="E51" s="8"/>
      <c r="F51"/>
      <c r="G51"/>
      <c r="H51"/>
      <c r="I51"/>
    </row>
    <row r="52" spans="1:9" x14ac:dyDescent="0.25">
      <c r="A52"/>
      <c r="D52"/>
      <c r="E52" s="8"/>
      <c r="F52"/>
      <c r="G52"/>
      <c r="H52"/>
      <c r="I52"/>
    </row>
    <row r="53" spans="1:9" x14ac:dyDescent="0.25">
      <c r="A53"/>
      <c r="D53"/>
      <c r="E53" s="8"/>
      <c r="F53"/>
      <c r="G53"/>
      <c r="H53"/>
      <c r="I53"/>
    </row>
    <row r="54" spans="1:9" x14ac:dyDescent="0.25">
      <c r="A54"/>
      <c r="D54"/>
      <c r="E54" s="8"/>
      <c r="F54"/>
      <c r="G54"/>
      <c r="H54"/>
      <c r="I54"/>
    </row>
    <row r="55" spans="1:9" x14ac:dyDescent="0.25">
      <c r="A55"/>
      <c r="D55"/>
      <c r="E55" s="8"/>
      <c r="F55"/>
      <c r="G55"/>
      <c r="H55"/>
      <c r="I55"/>
    </row>
    <row r="56" spans="1:9" x14ac:dyDescent="0.25">
      <c r="A56"/>
      <c r="D56"/>
      <c r="E56" s="8"/>
      <c r="F56"/>
      <c r="G56"/>
      <c r="H56"/>
      <c r="I56"/>
    </row>
    <row r="57" spans="1:9" x14ac:dyDescent="0.25">
      <c r="A57"/>
      <c r="D57"/>
      <c r="E57" s="8"/>
      <c r="F57"/>
      <c r="G57"/>
      <c r="H57"/>
      <c r="I57"/>
    </row>
    <row r="58" spans="1:9" x14ac:dyDescent="0.25">
      <c r="A58"/>
      <c r="D58"/>
      <c r="E58" s="8"/>
      <c r="F58"/>
      <c r="G58"/>
      <c r="H58"/>
      <c r="I58"/>
    </row>
    <row r="59" spans="1:9" x14ac:dyDescent="0.25">
      <c r="A59"/>
      <c r="D59"/>
      <c r="E59" s="8"/>
      <c r="F59"/>
      <c r="G59"/>
      <c r="H59"/>
      <c r="I59"/>
    </row>
    <row r="60" spans="1:9" x14ac:dyDescent="0.25">
      <c r="A60"/>
      <c r="D60"/>
      <c r="E60" s="8"/>
      <c r="F60"/>
      <c r="G60"/>
      <c r="H60"/>
      <c r="I60"/>
    </row>
  </sheetData>
  <conditionalFormatting sqref="K1">
    <cfRule type="cellIs" dxfId="4" priority="1" operator="equal">
      <formula>"S4+"</formula>
    </cfRule>
    <cfRule type="cellIs" dxfId="3" priority="2" operator="equal">
      <formula>"S3+"</formula>
    </cfRule>
    <cfRule type="cellIs" dxfId="2" priority="3" operator="equal">
      <formula>"S2"</formula>
    </cfRule>
    <cfRule type="cellIs" dxfId="1" priority="4" operator="equal">
      <formula>"S3"</formula>
    </cfRule>
    <cfRule type="cellIs" dxfId="0" priority="5" operator="equal">
      <formula>"S1"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horizontalDpi="4294967293" verticalDpi="4294967293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6</vt:i4>
      </vt:variant>
    </vt:vector>
  </HeadingPairs>
  <TitlesOfParts>
    <vt:vector size="15" baseType="lpstr">
      <vt:lpstr>Résultats corrigés</vt:lpstr>
      <vt:lpstr>BDD</vt:lpstr>
      <vt:lpstr>Résultats</vt:lpstr>
      <vt:lpstr>Scratch Dimanche</vt:lpstr>
      <vt:lpstr>bi</vt:lpstr>
      <vt:lpstr>résultats Benjamin Cadet</vt:lpstr>
      <vt:lpstr>feminine</vt:lpstr>
      <vt:lpstr>Liste pilote</vt:lpstr>
      <vt:lpstr>nb cat</vt:lpstr>
      <vt:lpstr>bi!Impression_des_titres</vt:lpstr>
      <vt:lpstr>feminine!Impression_des_titres</vt:lpstr>
      <vt:lpstr>'Liste pilote'!Impression_des_titres</vt:lpstr>
      <vt:lpstr>'résultats Benjamin Cadet'!Impression_des_titres</vt:lpstr>
      <vt:lpstr>'Résultats corrigés'!Impression_des_titres</vt:lpstr>
      <vt:lpstr>'Scratch Dimanche'!Impression_des_titres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Bunel</dc:creator>
  <cp:lastModifiedBy>MotoClub</cp:lastModifiedBy>
  <cp:lastPrinted>2017-09-17T15:44:43Z</cp:lastPrinted>
  <dcterms:created xsi:type="dcterms:W3CDTF">2016-02-08T17:17:03Z</dcterms:created>
  <dcterms:modified xsi:type="dcterms:W3CDTF">2017-09-17T16:19:17Z</dcterms:modified>
</cp:coreProperties>
</file>